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2645" windowHeight="10335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'!$C$1:$AC$106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1" l="1"/>
  <c r="AB33" i="1"/>
  <c r="AB66" i="1" l="1"/>
  <c r="AB65" i="1"/>
  <c r="AB58" i="1"/>
  <c r="AB57" i="1"/>
  <c r="AB52" i="1"/>
  <c r="AB38" i="1"/>
  <c r="AB39" i="1"/>
  <c r="X97" i="1" l="1"/>
  <c r="X55" i="1" l="1"/>
  <c r="AA42" i="1" l="1"/>
  <c r="Z42" i="1"/>
  <c r="Y42" i="1"/>
  <c r="Y68" i="1" l="1"/>
  <c r="Y84" i="1"/>
  <c r="Z68" i="1" l="1"/>
  <c r="AA68" i="1"/>
  <c r="AB32" i="1" l="1"/>
  <c r="X26" i="1"/>
  <c r="AA55" i="1" l="1"/>
  <c r="W84" i="1" l="1"/>
  <c r="W26" i="1" l="1"/>
  <c r="W42" i="1"/>
  <c r="W97" i="1"/>
  <c r="W83" i="1" s="1"/>
  <c r="X68" i="1" l="1"/>
  <c r="W55" i="1" l="1"/>
  <c r="AB59" i="1" l="1"/>
  <c r="AB60" i="1" l="1"/>
  <c r="X84" i="1" l="1"/>
  <c r="AB88" i="1" l="1"/>
  <c r="AD72" i="1"/>
  <c r="AB95" i="1"/>
  <c r="AB94" i="1"/>
  <c r="AB93" i="1"/>
  <c r="V101" i="1"/>
  <c r="AB101" i="1" s="1"/>
  <c r="V71" i="1"/>
  <c r="V49" i="1"/>
  <c r="AB49" i="1" s="1"/>
  <c r="V44" i="1"/>
  <c r="AB44" i="1" s="1"/>
  <c r="V35" i="1"/>
  <c r="V29" i="1"/>
  <c r="AB29" i="1" s="1"/>
  <c r="V84" i="1"/>
  <c r="V55" i="1"/>
  <c r="AB19" i="1"/>
  <c r="X83" i="1"/>
  <c r="Y97" i="1"/>
  <c r="Y83" i="1" s="1"/>
  <c r="Z97" i="1"/>
  <c r="AA97" i="1"/>
  <c r="Z84" i="1"/>
  <c r="AA84" i="1"/>
  <c r="AB34" i="1"/>
  <c r="AB30" i="1"/>
  <c r="AB27" i="1"/>
  <c r="AB90" i="1"/>
  <c r="AB75" i="1"/>
  <c r="AB73" i="1"/>
  <c r="AB64" i="1"/>
  <c r="AB46" i="1"/>
  <c r="AB31" i="1"/>
  <c r="Y55" i="1"/>
  <c r="Z55" i="1"/>
  <c r="AB55" i="1" s="1"/>
  <c r="AB28" i="1"/>
  <c r="AB81" i="1"/>
  <c r="AB79" i="1"/>
  <c r="AB56" i="1"/>
  <c r="AB50" i="1"/>
  <c r="AB37" i="1"/>
  <c r="AB36" i="1"/>
  <c r="AB99" i="1"/>
  <c r="AB84" i="1" l="1"/>
  <c r="V68" i="1"/>
  <c r="AB71" i="1"/>
  <c r="AB68" i="1" s="1"/>
  <c r="V26" i="1"/>
  <c r="Z83" i="1"/>
  <c r="AA83" i="1"/>
  <c r="Y25" i="1"/>
  <c r="AA26" i="1"/>
  <c r="Z26" i="1"/>
  <c r="X42" i="1"/>
  <c r="AB51" i="1"/>
  <c r="V42" i="1"/>
  <c r="V97" i="1"/>
  <c r="V83" i="1" s="1"/>
  <c r="W68" i="1"/>
  <c r="W25" i="1" s="1"/>
  <c r="W17" i="1" s="1"/>
  <c r="AB35" i="1"/>
  <c r="AB26" i="1" s="1"/>
  <c r="AB97" i="1" l="1"/>
  <c r="AB83" i="1"/>
  <c r="AB42" i="1"/>
  <c r="AB25" i="1" s="1"/>
  <c r="V25" i="1"/>
  <c r="V17" i="1" s="1"/>
  <c r="X25" i="1"/>
  <c r="X17" i="1" s="1"/>
  <c r="Z25" i="1"/>
  <c r="Z17" i="1" s="1"/>
  <c r="AA25" i="1"/>
  <c r="AA17" i="1" s="1"/>
  <c r="Y17" i="1"/>
  <c r="AB17" i="1" l="1"/>
</calcChain>
</file>

<file path=xl/sharedStrings.xml><?xml version="1.0" encoding="utf-8"?>
<sst xmlns="http://schemas.openxmlformats.org/spreadsheetml/2006/main" count="212" uniqueCount="132">
  <si>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</si>
  <si>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</si>
  <si>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</si>
  <si>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</si>
  <si>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</si>
  <si>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</si>
  <si>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</si>
  <si>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</si>
  <si>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</si>
  <si>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</si>
  <si>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</si>
  <si>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</si>
  <si>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</si>
  <si>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</si>
  <si>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</si>
  <si>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</si>
  <si>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</si>
  <si>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</si>
  <si>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</si>
  <si>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</si>
  <si>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</si>
  <si>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</si>
  <si>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</si>
  <si>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</si>
  <si>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</si>
  <si>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</si>
  <si>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</si>
  <si>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«Развитие культуры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</si>
  <si>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</si>
  <si>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</si>
  <si>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</si>
  <si>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</si>
  <si>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</si>
  <si>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</si>
  <si>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t>да - 1/
нет - 0</t>
  </si>
  <si>
    <t xml:space="preserve">Муниципальная программа, всего </t>
  </si>
  <si>
    <t>Характеристика муниципальной программы города Твери</t>
  </si>
  <si>
    <t>к муниципальной программе города Твери «Развитие культуры города Твери» на 2021-2026 годы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</si>
  <si>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</si>
  <si>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</si>
  <si>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</si>
  <si>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</si>
  <si>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</si>
  <si>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t>А</t>
  </si>
  <si>
    <t>клубами</t>
  </si>
  <si>
    <t>«Приложение 1</t>
  </si>
  <si>
    <t>».</t>
  </si>
  <si>
    <t>человеко-час</t>
  </si>
  <si>
    <t>библиотеками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</si>
  <si>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</si>
  <si>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</si>
  <si>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</si>
  <si>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</si>
  <si>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</si>
  <si>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</si>
  <si>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</si>
  <si>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</si>
  <si>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</si>
  <si>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</si>
  <si>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</si>
  <si>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</si>
  <si>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</si>
  <si>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</si>
  <si>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</si>
  <si>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</si>
  <si>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</si>
  <si>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</si>
  <si>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</si>
  <si>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</si>
  <si>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</si>
  <si>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</si>
  <si>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</si>
  <si>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</si>
  <si>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</si>
  <si>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</si>
  <si>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</si>
  <si>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</si>
  <si>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</si>
  <si>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</si>
  <si>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</si>
  <si>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</si>
  <si>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</si>
  <si>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</si>
  <si>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</si>
  <si>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</si>
  <si>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</si>
  <si>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</si>
  <si>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</si>
  <si>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</si>
  <si>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</si>
  <si>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</si>
  <si>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</si>
  <si>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</si>
  <si>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</si>
  <si>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</si>
  <si>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</si>
  <si>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</si>
  <si>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</si>
  <si>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</si>
  <si>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</si>
  <si>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</si>
  <si>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</si>
  <si>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</si>
  <si>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</si>
  <si>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</si>
  <si>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</si>
  <si>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</si>
  <si>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</si>
  <si>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</si>
  <si>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</si>
  <si>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</si>
  <si>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</si>
  <si>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</si>
  <si>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</si>
  <si>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</si>
  <si>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</si>
  <si>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</si>
  <si>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</si>
  <si>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</si>
  <si>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</si>
  <si>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t>5</t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</si>
  <si>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</si>
  <si>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</si>
  <si>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</si>
  <si>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</si>
  <si>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t>L</t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</si>
  <si>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</si>
  <si>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книжных фондов»</t>
    </r>
  </si>
  <si>
    <t>68</t>
  </si>
  <si>
    <r>
      <rPr>
        <b/>
        <sz val="14"/>
        <rFont val="Times New Roman"/>
        <family val="1"/>
        <charset val="204"/>
      </rPr>
      <t xml:space="preserve">Мероприятие 2.03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</si>
  <si>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207 745</t>
  </si>
  <si>
    <t>Приложение 2                                                     
к постановлению Администрации города Твери 
от 13.05.2024 года №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</si>
</sst>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1" fontId="7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0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164" fontId="17" fillId="2" borderId="0" xfId="0" applyNumberFormat="1" applyFont="1" applyFill="1" applyAlignment="1">
      <alignment wrapText="1"/>
    </xf>
    <xf numFmtId="164" fontId="8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/>
    <xf numFmtId="166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7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11" xfId="0" applyFont="1" applyFill="1" applyBorder="1"/>
    <xf numFmtId="0" fontId="18" fillId="2" borderId="0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9" fillId="2" borderId="0" xfId="0" applyFont="1" applyFill="1" applyBorder="1"/>
    <xf numFmtId="49" fontId="4" fillId="2" borderId="0" xfId="0" applyNumberFormat="1" applyFont="1" applyFill="1" applyBorder="1"/>
    <xf numFmtId="0" fontId="4" fillId="2" borderId="15" xfId="0" applyFont="1" applyFill="1" applyBorder="1"/>
    <xf numFmtId="0" fontId="4" fillId="2" borderId="14" xfId="0" applyFont="1" applyFill="1" applyBorder="1"/>
    <xf numFmtId="1" fontId="4" fillId="2" borderId="0" xfId="0" applyNumberFormat="1" applyFont="1" applyFill="1" applyBorder="1"/>
    <xf numFmtId="0" fontId="14" fillId="2" borderId="2" xfId="0" applyFont="1" applyFill="1" applyBorder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top" wrapText="1"/>
    </xf>
    <xf numFmtId="0" fontId="13" fillId="2" borderId="0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/>
    <xf numFmtId="165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vertical="top" wrapText="1"/>
    </xf>
    <xf numFmtId="165" fontId="7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0" fontId="20" fillId="2" borderId="1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083"/>
  <sheetViews>
    <sheetView tabSelected="1" view="pageBreakPreview" topLeftCell="X1" zoomScale="90" zoomScaleNormal="70" zoomScaleSheetLayoutView="90" zoomScalePageLayoutView="60" workbookViewId="0">
      <selection activeCell="Y1" sqref="Y1:AC4"/>
    </sheetView>
  </sheetViews>
  <sheetFormatPr defaultColWidth="9.140625" defaultRowHeight="15" x14ac:dyDescent="0.25"/>
  <cols>
    <col min="1" max="1" width="26.5703125" style="104" hidden="1" customWidth="1"/>
    <col min="2" max="2" width="12.140625" style="104" hidden="1" customWidth="1"/>
    <col min="3" max="19" width="4.5703125" style="104" customWidth="1"/>
    <col min="20" max="20" width="79.85546875" style="52" customWidth="1"/>
    <col min="21" max="21" width="15.28515625" style="52" customWidth="1"/>
    <col min="22" max="22" width="17.7109375" style="52" customWidth="1"/>
    <col min="23" max="23" width="15.42578125" style="52" customWidth="1"/>
    <col min="24" max="24" width="14.42578125" style="52" customWidth="1"/>
    <col min="25" max="25" width="14.85546875" style="52" customWidth="1"/>
    <col min="26" max="26" width="14.7109375" style="52" customWidth="1"/>
    <col min="27" max="27" width="16.5703125" style="52" customWidth="1"/>
    <col min="28" max="28" width="16.42578125" style="52" customWidth="1"/>
    <col min="29" max="29" width="13.85546875" style="52" customWidth="1"/>
    <col min="30" max="30" width="59.5703125" style="52" customWidth="1"/>
    <col min="31" max="31" width="9.140625" style="52"/>
    <col min="32" max="32" width="30.42578125" style="52" customWidth="1"/>
    <col min="33" max="33" width="27.85546875" style="52" customWidth="1"/>
    <col min="34" max="16384" width="9.140625" style="52"/>
  </cols>
  <sheetData>
    <row r="1" spans="1:211" s="57" customFormat="1" ht="24.75" customHeight="1" x14ac:dyDescent="0.35">
      <c r="A1" s="55"/>
      <c r="B1" s="55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42"/>
      <c r="V1" s="42"/>
      <c r="W1" s="42"/>
      <c r="X1" s="56"/>
      <c r="Y1" s="156" t="s">
        <v>131</v>
      </c>
      <c r="Z1" s="156"/>
      <c r="AA1" s="156"/>
      <c r="AB1" s="156"/>
      <c r="AC1" s="156"/>
    </row>
    <row r="2" spans="1:211" s="57" customFormat="1" ht="24.75" customHeight="1" x14ac:dyDescent="0.35">
      <c r="A2" s="55"/>
      <c r="B2" s="55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42"/>
      <c r="V2" s="42"/>
      <c r="W2" s="42"/>
      <c r="X2" s="56"/>
      <c r="Y2" s="156"/>
      <c r="Z2" s="156"/>
      <c r="AA2" s="156"/>
      <c r="AB2" s="156"/>
      <c r="AC2" s="156"/>
    </row>
    <row r="3" spans="1:211" s="57" customFormat="1" ht="24.75" customHeight="1" x14ac:dyDescent="0.35">
      <c r="A3" s="55"/>
      <c r="B3" s="55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2"/>
      <c r="V3" s="42"/>
      <c r="W3" s="42"/>
      <c r="X3" s="56"/>
      <c r="Y3" s="156"/>
      <c r="Z3" s="156"/>
      <c r="AA3" s="156"/>
      <c r="AB3" s="156"/>
      <c r="AC3" s="156"/>
    </row>
    <row r="4" spans="1:211" s="57" customFormat="1" ht="24.75" customHeight="1" x14ac:dyDescent="0.35">
      <c r="A4" s="55"/>
      <c r="B4" s="55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2"/>
      <c r="V4" s="42"/>
      <c r="W4" s="42"/>
      <c r="X4" s="56"/>
      <c r="Y4" s="156"/>
      <c r="Z4" s="156"/>
      <c r="AA4" s="156"/>
      <c r="AB4" s="156"/>
      <c r="AC4" s="156"/>
    </row>
    <row r="5" spans="1:211" s="57" customFormat="1" ht="24.75" customHeight="1" x14ac:dyDescent="0.35">
      <c r="A5" s="55"/>
      <c r="B5" s="5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2"/>
      <c r="V5" s="42"/>
      <c r="W5" s="42"/>
      <c r="X5" s="56"/>
      <c r="Y5" s="178" t="s">
        <v>45</v>
      </c>
      <c r="Z5" s="178"/>
      <c r="AA5" s="178"/>
      <c r="AB5" s="133"/>
      <c r="AC5" s="133"/>
    </row>
    <row r="6" spans="1:211" s="57" customFormat="1" ht="80.25" customHeight="1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42"/>
      <c r="U6" s="42"/>
      <c r="V6" s="42"/>
      <c r="W6" s="42"/>
      <c r="X6" s="42"/>
      <c r="Y6" s="156" t="s">
        <v>37</v>
      </c>
      <c r="Z6" s="156"/>
      <c r="AA6" s="156"/>
      <c r="AB6" s="156"/>
      <c r="AC6" s="156"/>
    </row>
    <row r="7" spans="1:211" s="59" customFormat="1" ht="22.5" x14ac:dyDescent="0.25">
      <c r="A7" s="157" t="s">
        <v>36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</row>
    <row r="8" spans="1:211" s="59" customFormat="1" ht="32.25" customHeight="1" x14ac:dyDescent="0.25">
      <c r="A8" s="157" t="s">
        <v>27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</row>
    <row r="9" spans="1:211" s="59" customFormat="1" ht="35.1" customHeight="1" x14ac:dyDescent="0.25">
      <c r="A9" s="160" t="s">
        <v>96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</row>
    <row r="10" spans="1:211" s="64" customFormat="1" ht="33.6" customHeight="1" x14ac:dyDescent="0.35">
      <c r="A10" s="58"/>
      <c r="B10" s="60"/>
      <c r="C10" s="165" t="s">
        <v>0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43"/>
      <c r="V10" s="43"/>
      <c r="W10" s="43"/>
      <c r="X10" s="43"/>
      <c r="Y10" s="43"/>
      <c r="Z10" s="43"/>
      <c r="AA10" s="43" t="s">
        <v>26</v>
      </c>
      <c r="AB10" s="43"/>
      <c r="AC10" s="43"/>
      <c r="AD10" s="61"/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</row>
    <row r="11" spans="1:211" s="64" customFormat="1" ht="24.75" customHeight="1" x14ac:dyDescent="0.35">
      <c r="A11" s="55"/>
      <c r="B11" s="60"/>
      <c r="C11" s="156" t="s">
        <v>41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29"/>
      <c r="V11" s="129"/>
      <c r="W11" s="129"/>
      <c r="X11" s="129"/>
      <c r="Y11" s="129"/>
      <c r="Z11" s="129"/>
      <c r="AA11" s="129"/>
      <c r="AB11" s="129"/>
      <c r="AC11" s="129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1"/>
      <c r="AP11" s="65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</row>
    <row r="12" spans="1:211" s="64" customFormat="1" ht="75.7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61"/>
      <c r="AP12" s="44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</row>
    <row r="13" spans="1:211" s="69" customFormat="1" ht="28.5" customHeight="1" x14ac:dyDescent="0.25">
      <c r="A13" s="3"/>
      <c r="B13" s="68"/>
      <c r="C13" s="161" t="s">
        <v>1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3"/>
      <c r="T13" s="158" t="s">
        <v>8</v>
      </c>
      <c r="U13" s="164" t="s">
        <v>2</v>
      </c>
      <c r="V13" s="166" t="s">
        <v>15</v>
      </c>
      <c r="W13" s="170"/>
      <c r="X13" s="170"/>
      <c r="Y13" s="170"/>
      <c r="Z13" s="170"/>
      <c r="AA13" s="167"/>
      <c r="AB13" s="166" t="s">
        <v>9</v>
      </c>
      <c r="AC13" s="167"/>
      <c r="AO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</row>
    <row r="14" spans="1:211" s="69" customFormat="1" ht="57" customHeight="1" x14ac:dyDescent="0.25">
      <c r="A14" s="3"/>
      <c r="B14" s="4"/>
      <c r="C14" s="164" t="s">
        <v>11</v>
      </c>
      <c r="D14" s="164"/>
      <c r="E14" s="164"/>
      <c r="F14" s="164" t="s">
        <v>6</v>
      </c>
      <c r="G14" s="164"/>
      <c r="H14" s="164" t="s">
        <v>5</v>
      </c>
      <c r="I14" s="164"/>
      <c r="J14" s="166" t="s">
        <v>7</v>
      </c>
      <c r="K14" s="170"/>
      <c r="L14" s="170"/>
      <c r="M14" s="170"/>
      <c r="N14" s="170"/>
      <c r="O14" s="170"/>
      <c r="P14" s="170"/>
      <c r="Q14" s="170"/>
      <c r="R14" s="170"/>
      <c r="S14" s="167"/>
      <c r="T14" s="169"/>
      <c r="U14" s="185"/>
      <c r="V14" s="168"/>
      <c r="W14" s="171"/>
      <c r="X14" s="171"/>
      <c r="Y14" s="171"/>
      <c r="Z14" s="171"/>
      <c r="AA14" s="169"/>
      <c r="AB14" s="168"/>
      <c r="AC14" s="169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</row>
    <row r="15" spans="1:211" s="69" customFormat="1" ht="54" customHeight="1" x14ac:dyDescent="0.2">
      <c r="A15" s="3"/>
      <c r="B15" s="4"/>
      <c r="C15" s="164"/>
      <c r="D15" s="164"/>
      <c r="E15" s="164"/>
      <c r="F15" s="164"/>
      <c r="G15" s="164"/>
      <c r="H15" s="164"/>
      <c r="I15" s="161"/>
      <c r="J15" s="186"/>
      <c r="K15" s="187"/>
      <c r="L15" s="187"/>
      <c r="M15" s="187"/>
      <c r="N15" s="187"/>
      <c r="O15" s="187"/>
      <c r="P15" s="187"/>
      <c r="Q15" s="187"/>
      <c r="R15" s="187"/>
      <c r="S15" s="188"/>
      <c r="T15" s="188"/>
      <c r="U15" s="185"/>
      <c r="V15" s="45" t="s">
        <v>28</v>
      </c>
      <c r="W15" s="45" t="s">
        <v>29</v>
      </c>
      <c r="X15" s="45" t="s">
        <v>30</v>
      </c>
      <c r="Y15" s="45" t="s">
        <v>31</v>
      </c>
      <c r="Z15" s="45" t="s">
        <v>32</v>
      </c>
      <c r="AA15" s="45" t="s">
        <v>33</v>
      </c>
      <c r="AB15" s="130" t="s">
        <v>10</v>
      </c>
      <c r="AC15" s="130" t="s">
        <v>17</v>
      </c>
    </row>
    <row r="16" spans="1:211" s="69" customFormat="1" ht="24" customHeight="1" x14ac:dyDescent="0.2">
      <c r="A16" s="3"/>
      <c r="B16" s="4"/>
      <c r="C16" s="130">
        <v>1</v>
      </c>
      <c r="D16" s="130">
        <v>2</v>
      </c>
      <c r="E16" s="130">
        <v>3</v>
      </c>
      <c r="F16" s="130">
        <v>4</v>
      </c>
      <c r="G16" s="130">
        <v>5</v>
      </c>
      <c r="H16" s="130">
        <v>6</v>
      </c>
      <c r="I16" s="130">
        <v>7</v>
      </c>
      <c r="J16" s="134">
        <v>8</v>
      </c>
      <c r="K16" s="135">
        <v>9</v>
      </c>
      <c r="L16" s="135">
        <v>10</v>
      </c>
      <c r="M16" s="135">
        <v>11</v>
      </c>
      <c r="N16" s="135">
        <v>12</v>
      </c>
      <c r="O16" s="135">
        <v>13</v>
      </c>
      <c r="P16" s="135">
        <v>14</v>
      </c>
      <c r="Q16" s="135">
        <v>15</v>
      </c>
      <c r="R16" s="135">
        <v>16</v>
      </c>
      <c r="S16" s="135">
        <v>17</v>
      </c>
      <c r="T16" s="130">
        <v>18</v>
      </c>
      <c r="U16" s="70">
        <v>19</v>
      </c>
      <c r="V16" s="37" t="s">
        <v>18</v>
      </c>
      <c r="W16" s="37" t="s">
        <v>19</v>
      </c>
      <c r="X16" s="37" t="s">
        <v>20</v>
      </c>
      <c r="Y16" s="37" t="s">
        <v>21</v>
      </c>
      <c r="Z16" s="37" t="s">
        <v>22</v>
      </c>
      <c r="AA16" s="37" t="s">
        <v>23</v>
      </c>
      <c r="AB16" s="37" t="s">
        <v>24</v>
      </c>
      <c r="AC16" s="130">
        <v>27</v>
      </c>
    </row>
    <row r="17" spans="1:40" s="72" customFormat="1" ht="35.450000000000003" customHeight="1" x14ac:dyDescent="0.25">
      <c r="A17" s="5"/>
      <c r="B17" s="6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 t="s">
        <v>35</v>
      </c>
      <c r="U17" s="15" t="s">
        <v>12</v>
      </c>
      <c r="V17" s="16">
        <f t="shared" ref="V17:AA17" si="0">V25+V83</f>
        <v>430288.6</v>
      </c>
      <c r="W17" s="16">
        <f t="shared" si="0"/>
        <v>485839.9</v>
      </c>
      <c r="X17" s="16">
        <f t="shared" si="0"/>
        <v>518357.80000000005</v>
      </c>
      <c r="Y17" s="16">
        <f t="shared" si="0"/>
        <v>571534</v>
      </c>
      <c r="Z17" s="16">
        <f>Z25+Z83</f>
        <v>560436.50000000012</v>
      </c>
      <c r="AA17" s="16">
        <f t="shared" si="0"/>
        <v>560436.50000000012</v>
      </c>
      <c r="AB17" s="109">
        <f>SUM(V17:AA17)</f>
        <v>3126893.3000000003</v>
      </c>
      <c r="AC17" s="110">
        <v>2026</v>
      </c>
      <c r="AD17" s="108"/>
      <c r="AE17" s="71"/>
      <c r="AF17" s="71"/>
      <c r="AG17" s="71"/>
      <c r="AH17" s="71"/>
      <c r="AI17" s="71"/>
      <c r="AJ17" s="71"/>
      <c r="AK17" s="71"/>
      <c r="AL17" s="71"/>
      <c r="AM17" s="71"/>
      <c r="AN17" s="71"/>
    </row>
    <row r="18" spans="1:40" s="72" customFormat="1" ht="78.75" customHeight="1" x14ac:dyDescent="0.25">
      <c r="A18" s="5"/>
      <c r="B18" s="6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126" t="s">
        <v>49</v>
      </c>
      <c r="U18" s="135"/>
      <c r="V18" s="18"/>
      <c r="W18" s="46"/>
      <c r="X18" s="46"/>
      <c r="Y18" s="46"/>
      <c r="Z18" s="46"/>
      <c r="AA18" s="46"/>
      <c r="AB18" s="46"/>
      <c r="AC18" s="74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</row>
    <row r="19" spans="1:40" s="72" customFormat="1" ht="42.75" customHeight="1" x14ac:dyDescent="0.25">
      <c r="A19" s="5"/>
      <c r="B19" s="6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131" t="s">
        <v>124</v>
      </c>
      <c r="U19" s="127" t="s">
        <v>40</v>
      </c>
      <c r="V19" s="116">
        <v>943.69</v>
      </c>
      <c r="W19" s="116">
        <v>1038.06</v>
      </c>
      <c r="X19" s="116">
        <v>1132.43</v>
      </c>
      <c r="Y19" s="116">
        <v>1321.16</v>
      </c>
      <c r="Z19" s="116">
        <v>1698.64</v>
      </c>
      <c r="AA19" s="116">
        <v>1887.38</v>
      </c>
      <c r="AB19" s="116">
        <f>AA19</f>
        <v>1887.38</v>
      </c>
      <c r="AC19" s="28">
        <v>2026</v>
      </c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</row>
    <row r="20" spans="1:40" s="71" customFormat="1" ht="81.75" customHeight="1" x14ac:dyDescent="0.25">
      <c r="A20" s="5"/>
      <c r="B20" s="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5" t="s">
        <v>50</v>
      </c>
      <c r="U20" s="130" t="s">
        <v>3</v>
      </c>
      <c r="V20" s="48">
        <v>18</v>
      </c>
      <c r="W20" s="48">
        <v>18</v>
      </c>
      <c r="X20" s="48">
        <v>18</v>
      </c>
      <c r="Y20" s="48">
        <v>18</v>
      </c>
      <c r="Z20" s="48">
        <v>18</v>
      </c>
      <c r="AA20" s="48">
        <v>18</v>
      </c>
      <c r="AB20" s="48">
        <v>18</v>
      </c>
      <c r="AC20" s="130">
        <v>2026</v>
      </c>
      <c r="AF20" s="77"/>
      <c r="AG20" s="77"/>
    </row>
    <row r="21" spans="1:40" s="71" customFormat="1" ht="45" customHeight="1" x14ac:dyDescent="0.25">
      <c r="A21" s="5"/>
      <c r="B21" s="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9" t="s">
        <v>51</v>
      </c>
      <c r="U21" s="128"/>
      <c r="V21" s="49"/>
      <c r="W21" s="49"/>
      <c r="X21" s="49"/>
      <c r="Y21" s="49"/>
      <c r="Z21" s="49"/>
      <c r="AA21" s="49"/>
      <c r="AB21" s="49"/>
      <c r="AC21" s="128"/>
    </row>
    <row r="22" spans="1:40" s="71" customFormat="1" ht="24.75" customHeight="1" x14ac:dyDescent="0.25">
      <c r="A22" s="5"/>
      <c r="B22" s="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14" t="s">
        <v>44</v>
      </c>
      <c r="U22" s="128" t="s">
        <v>14</v>
      </c>
      <c r="V22" s="49">
        <v>100</v>
      </c>
      <c r="W22" s="49">
        <v>100</v>
      </c>
      <c r="X22" s="49">
        <v>100</v>
      </c>
      <c r="Y22" s="49">
        <v>100</v>
      </c>
      <c r="Z22" s="49">
        <v>100</v>
      </c>
      <c r="AA22" s="49">
        <v>100</v>
      </c>
      <c r="AB22" s="49">
        <v>100</v>
      </c>
      <c r="AC22" s="128">
        <v>2026</v>
      </c>
    </row>
    <row r="23" spans="1:40" s="71" customFormat="1" ht="29.25" customHeight="1" x14ac:dyDescent="0.25">
      <c r="A23" s="5"/>
      <c r="B23" s="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2" t="s">
        <v>48</v>
      </c>
      <c r="U23" s="130" t="s">
        <v>14</v>
      </c>
      <c r="V23" s="48">
        <v>89</v>
      </c>
      <c r="W23" s="48">
        <v>89</v>
      </c>
      <c r="X23" s="48">
        <v>75</v>
      </c>
      <c r="Y23" s="48">
        <v>75</v>
      </c>
      <c r="Z23" s="48">
        <v>75</v>
      </c>
      <c r="AA23" s="48">
        <v>75</v>
      </c>
      <c r="AB23" s="48">
        <v>75</v>
      </c>
      <c r="AC23" s="130">
        <v>2026</v>
      </c>
    </row>
    <row r="24" spans="1:40" s="71" customFormat="1" ht="23.25" customHeight="1" x14ac:dyDescent="0.25">
      <c r="A24" s="5"/>
      <c r="B24" s="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2" t="s">
        <v>53</v>
      </c>
      <c r="U24" s="130" t="s">
        <v>14</v>
      </c>
      <c r="V24" s="48">
        <v>100</v>
      </c>
      <c r="W24" s="48">
        <v>100</v>
      </c>
      <c r="X24" s="48">
        <v>100</v>
      </c>
      <c r="Y24" s="48">
        <v>100</v>
      </c>
      <c r="Z24" s="48">
        <v>100</v>
      </c>
      <c r="AA24" s="48">
        <v>100</v>
      </c>
      <c r="AB24" s="48">
        <v>100</v>
      </c>
      <c r="AC24" s="130">
        <v>2026</v>
      </c>
    </row>
    <row r="25" spans="1:40" s="71" customFormat="1" ht="43.5" customHeight="1" x14ac:dyDescent="0.25">
      <c r="A25" s="5"/>
      <c r="B25" s="6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2" t="s">
        <v>52</v>
      </c>
      <c r="U25" s="80" t="s">
        <v>12</v>
      </c>
      <c r="V25" s="107">
        <f t="shared" ref="V25:AA25" si="1">V26+V42+V55+V68</f>
        <v>414263.39999999997</v>
      </c>
      <c r="W25" s="107">
        <f t="shared" si="1"/>
        <v>456677.7</v>
      </c>
      <c r="X25" s="107">
        <f t="shared" si="1"/>
        <v>503419.4</v>
      </c>
      <c r="Y25" s="107">
        <f t="shared" si="1"/>
        <v>551278.1</v>
      </c>
      <c r="Z25" s="107">
        <f t="shared" si="1"/>
        <v>539874.10000000009</v>
      </c>
      <c r="AA25" s="107">
        <f t="shared" si="1"/>
        <v>539874.10000000009</v>
      </c>
      <c r="AB25" s="107">
        <f>AB26+AB42+AB55+AB68</f>
        <v>3005386.8000000003</v>
      </c>
      <c r="AC25" s="81">
        <v>2026</v>
      </c>
      <c r="AF25" s="77"/>
      <c r="AG25" s="77"/>
    </row>
    <row r="26" spans="1:40" s="71" customFormat="1" ht="48.75" customHeight="1" x14ac:dyDescent="0.25">
      <c r="A26" s="5"/>
      <c r="B26" s="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18" t="s">
        <v>54</v>
      </c>
      <c r="U26" s="80" t="s">
        <v>12</v>
      </c>
      <c r="V26" s="107">
        <f>V29+V31+V35+V38+V39</f>
        <v>102841.60000000001</v>
      </c>
      <c r="W26" s="107">
        <f>W29+W31+W35+W38+W39</f>
        <v>111190.20000000001</v>
      </c>
      <c r="X26" s="107">
        <f>X29+X31+X35+X38+X39+X32</f>
        <v>129787.29999999999</v>
      </c>
      <c r="Y26" s="107">
        <f>Y29+Y31+Y35+Y38+Y39+Y33</f>
        <v>139615.40000000002</v>
      </c>
      <c r="Z26" s="107">
        <f>Z29+Z31+Z35+Z38+Z39</f>
        <v>138215.40000000002</v>
      </c>
      <c r="AA26" s="107">
        <f>AA29+AA31+AA35+AA38+AA39</f>
        <v>138215.40000000002</v>
      </c>
      <c r="AB26" s="107">
        <f>AB29+AB31+AB35+AB38+AB39+AB32+AB33</f>
        <v>759865.3</v>
      </c>
      <c r="AC26" s="81">
        <v>2026</v>
      </c>
    </row>
    <row r="27" spans="1:40" s="71" customFormat="1" ht="45" customHeight="1" x14ac:dyDescent="0.25">
      <c r="A27" s="5"/>
      <c r="B27" s="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2" t="s">
        <v>101</v>
      </c>
      <c r="U27" s="127" t="s">
        <v>3</v>
      </c>
      <c r="V27" s="29">
        <v>1452640</v>
      </c>
      <c r="W27" s="29">
        <v>1452670</v>
      </c>
      <c r="X27" s="29">
        <v>1452700</v>
      </c>
      <c r="Y27" s="29">
        <v>1452730</v>
      </c>
      <c r="Z27" s="29">
        <v>1452750</v>
      </c>
      <c r="AA27" s="29">
        <v>1452780</v>
      </c>
      <c r="AB27" s="29">
        <f>AA27</f>
        <v>1452780</v>
      </c>
      <c r="AC27" s="28">
        <v>2026</v>
      </c>
    </row>
    <row r="28" spans="1:40" s="71" customFormat="1" ht="21.75" customHeight="1" x14ac:dyDescent="0.25">
      <c r="A28" s="5"/>
      <c r="B28" s="6"/>
      <c r="C28" s="17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2" t="s">
        <v>55</v>
      </c>
      <c r="U28" s="127" t="s">
        <v>3</v>
      </c>
      <c r="V28" s="29">
        <v>31880</v>
      </c>
      <c r="W28" s="29">
        <v>32730</v>
      </c>
      <c r="X28" s="29">
        <v>33727</v>
      </c>
      <c r="Y28" s="29">
        <v>34577</v>
      </c>
      <c r="Z28" s="29">
        <v>35427</v>
      </c>
      <c r="AA28" s="29">
        <v>36277</v>
      </c>
      <c r="AB28" s="29">
        <f>AA28</f>
        <v>36277</v>
      </c>
      <c r="AC28" s="28">
        <v>2026</v>
      </c>
    </row>
    <row r="29" spans="1:40" s="89" customFormat="1" ht="45.75" customHeight="1" x14ac:dyDescent="0.25">
      <c r="C29" s="8">
        <v>0</v>
      </c>
      <c r="D29" s="8">
        <v>1</v>
      </c>
      <c r="E29" s="8">
        <v>0</v>
      </c>
      <c r="F29" s="8">
        <v>0</v>
      </c>
      <c r="G29" s="8">
        <v>8</v>
      </c>
      <c r="H29" s="8">
        <v>0</v>
      </c>
      <c r="I29" s="8">
        <v>1</v>
      </c>
      <c r="J29" s="8">
        <v>0</v>
      </c>
      <c r="K29" s="8">
        <v>2</v>
      </c>
      <c r="L29" s="8">
        <v>1</v>
      </c>
      <c r="M29" s="8">
        <v>0</v>
      </c>
      <c r="N29" s="8">
        <v>1</v>
      </c>
      <c r="O29" s="8">
        <v>9</v>
      </c>
      <c r="P29" s="8">
        <v>9</v>
      </c>
      <c r="Q29" s="8">
        <v>9</v>
      </c>
      <c r="R29" s="8">
        <v>9</v>
      </c>
      <c r="S29" s="8">
        <v>9</v>
      </c>
      <c r="T29" s="35" t="s">
        <v>56</v>
      </c>
      <c r="U29" s="147" t="s">
        <v>12</v>
      </c>
      <c r="V29" s="11">
        <f>69748.8-2500</f>
        <v>67248.800000000003</v>
      </c>
      <c r="W29" s="11">
        <v>62402</v>
      </c>
      <c r="X29" s="11">
        <v>63055.199999999997</v>
      </c>
      <c r="Y29" s="11">
        <v>66605.600000000006</v>
      </c>
      <c r="Z29" s="11">
        <v>66605.600000000006</v>
      </c>
      <c r="AA29" s="11">
        <v>66605.600000000006</v>
      </c>
      <c r="AB29" s="11">
        <f>V29+AA29+Z29+Y29+X29+W29</f>
        <v>392522.80000000005</v>
      </c>
      <c r="AC29" s="147">
        <v>2026</v>
      </c>
    </row>
    <row r="30" spans="1:40" s="89" customFormat="1" ht="42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5" t="s">
        <v>102</v>
      </c>
      <c r="U30" s="147" t="s">
        <v>3</v>
      </c>
      <c r="V30" s="9">
        <v>620005</v>
      </c>
      <c r="W30" s="9">
        <v>682005</v>
      </c>
      <c r="X30" s="9">
        <v>744006</v>
      </c>
      <c r="Y30" s="9">
        <v>868006</v>
      </c>
      <c r="Z30" s="9">
        <v>1116008</v>
      </c>
      <c r="AA30" s="9">
        <v>1327912</v>
      </c>
      <c r="AB30" s="9">
        <f>AA30</f>
        <v>1327912</v>
      </c>
      <c r="AC30" s="147">
        <v>2026</v>
      </c>
      <c r="AD30" s="155"/>
    </row>
    <row r="31" spans="1:40" s="71" customFormat="1" ht="29.25" customHeight="1" x14ac:dyDescent="0.25">
      <c r="A31" s="5"/>
      <c r="B31" s="6"/>
      <c r="C31" s="7">
        <v>0</v>
      </c>
      <c r="D31" s="7">
        <v>1</v>
      </c>
      <c r="E31" s="7">
        <v>0</v>
      </c>
      <c r="F31" s="7">
        <v>0</v>
      </c>
      <c r="G31" s="7">
        <v>8</v>
      </c>
      <c r="H31" s="7">
        <v>0</v>
      </c>
      <c r="I31" s="7">
        <v>1</v>
      </c>
      <c r="J31" s="7">
        <v>0</v>
      </c>
      <c r="K31" s="7">
        <v>2</v>
      </c>
      <c r="L31" s="7">
        <v>1</v>
      </c>
      <c r="M31" s="7">
        <v>0</v>
      </c>
      <c r="N31" s="7">
        <v>1</v>
      </c>
      <c r="O31" s="7">
        <v>9</v>
      </c>
      <c r="P31" s="7">
        <v>9</v>
      </c>
      <c r="Q31" s="24">
        <v>9</v>
      </c>
      <c r="R31" s="25">
        <v>9</v>
      </c>
      <c r="S31" s="25">
        <v>9</v>
      </c>
      <c r="T31" s="172" t="s">
        <v>127</v>
      </c>
      <c r="U31" s="158" t="s">
        <v>13</v>
      </c>
      <c r="V31" s="136">
        <v>180</v>
      </c>
      <c r="W31" s="136">
        <v>180</v>
      </c>
      <c r="X31" s="136">
        <v>0</v>
      </c>
      <c r="Y31" s="136">
        <v>0</v>
      </c>
      <c r="Z31" s="136">
        <v>180</v>
      </c>
      <c r="AA31" s="136">
        <v>180</v>
      </c>
      <c r="AB31" s="136">
        <f>V31+W31+X31+Y31+Z31+AA31</f>
        <v>720</v>
      </c>
      <c r="AC31" s="88">
        <v>2026</v>
      </c>
    </row>
    <row r="32" spans="1:40" s="71" customFormat="1" ht="29.25" customHeight="1" x14ac:dyDescent="0.25">
      <c r="A32" s="5"/>
      <c r="B32" s="6"/>
      <c r="C32" s="7">
        <v>0</v>
      </c>
      <c r="D32" s="7">
        <v>1</v>
      </c>
      <c r="E32" s="7">
        <v>0</v>
      </c>
      <c r="F32" s="7">
        <v>0</v>
      </c>
      <c r="G32" s="7">
        <v>8</v>
      </c>
      <c r="H32" s="7">
        <v>0</v>
      </c>
      <c r="I32" s="7">
        <v>1</v>
      </c>
      <c r="J32" s="7">
        <v>0</v>
      </c>
      <c r="K32" s="7">
        <v>2</v>
      </c>
      <c r="L32" s="7">
        <v>1</v>
      </c>
      <c r="M32" s="7">
        <v>0</v>
      </c>
      <c r="N32" s="7">
        <v>1</v>
      </c>
      <c r="O32" s="7" t="s">
        <v>125</v>
      </c>
      <c r="P32" s="7">
        <v>5</v>
      </c>
      <c r="Q32" s="24">
        <v>1</v>
      </c>
      <c r="R32" s="25">
        <v>9</v>
      </c>
      <c r="S32" s="25">
        <v>2</v>
      </c>
      <c r="T32" s="173"/>
      <c r="U32" s="159"/>
      <c r="V32" s="31">
        <v>0</v>
      </c>
      <c r="W32" s="31">
        <v>0</v>
      </c>
      <c r="X32" s="31">
        <v>1780</v>
      </c>
      <c r="Y32" s="31">
        <v>0</v>
      </c>
      <c r="Z32" s="31">
        <v>0</v>
      </c>
      <c r="AA32" s="31">
        <v>0</v>
      </c>
      <c r="AB32" s="11">
        <f>V32+W32+X32+Y32+Z32+AA32</f>
        <v>1780</v>
      </c>
      <c r="AC32" s="28">
        <v>2023</v>
      </c>
    </row>
    <row r="33" spans="1:30" s="71" customFormat="1" ht="29.25" customHeight="1" x14ac:dyDescent="0.25">
      <c r="A33" s="5"/>
      <c r="B33" s="6"/>
      <c r="C33" s="140">
        <v>0</v>
      </c>
      <c r="D33" s="8">
        <v>1</v>
      </c>
      <c r="E33" s="8">
        <v>0</v>
      </c>
      <c r="F33" s="8">
        <v>0</v>
      </c>
      <c r="G33" s="8">
        <v>8</v>
      </c>
      <c r="H33" s="8">
        <v>0</v>
      </c>
      <c r="I33" s="8">
        <v>1</v>
      </c>
      <c r="J33" s="8">
        <v>0</v>
      </c>
      <c r="K33" s="8">
        <v>2</v>
      </c>
      <c r="L33" s="8">
        <v>1</v>
      </c>
      <c r="M33" s="8">
        <v>0</v>
      </c>
      <c r="N33" s="8">
        <v>1</v>
      </c>
      <c r="O33" s="8" t="s">
        <v>125</v>
      </c>
      <c r="P33" s="8">
        <v>5</v>
      </c>
      <c r="Q33" s="8">
        <v>1</v>
      </c>
      <c r="R33" s="8">
        <v>9</v>
      </c>
      <c r="S33" s="8">
        <v>9</v>
      </c>
      <c r="T33" s="142"/>
      <c r="U33" s="143"/>
      <c r="V33" s="31">
        <v>0</v>
      </c>
      <c r="W33" s="31">
        <v>0</v>
      </c>
      <c r="X33" s="31">
        <v>0</v>
      </c>
      <c r="Y33" s="31">
        <v>1580</v>
      </c>
      <c r="Z33" s="31">
        <v>0</v>
      </c>
      <c r="AA33" s="31">
        <v>0</v>
      </c>
      <c r="AB33" s="11">
        <f>V33+W33+X33+Y33+Z33+AA33</f>
        <v>1580</v>
      </c>
      <c r="AC33" s="28">
        <v>2024</v>
      </c>
    </row>
    <row r="34" spans="1:30" s="6" customFormat="1" ht="46.5" customHeight="1" x14ac:dyDescent="0.35">
      <c r="A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44" t="s">
        <v>126</v>
      </c>
      <c r="U34" s="141" t="s">
        <v>3</v>
      </c>
      <c r="V34" s="29" t="s">
        <v>39</v>
      </c>
      <c r="W34" s="29">
        <v>562</v>
      </c>
      <c r="X34" s="29">
        <v>4250</v>
      </c>
      <c r="Y34" s="29">
        <v>3000</v>
      </c>
      <c r="Z34" s="29">
        <v>562</v>
      </c>
      <c r="AA34" s="29">
        <v>562</v>
      </c>
      <c r="AB34" s="29">
        <f>V34+W34+X34+Y34+Z34+AA34</f>
        <v>9536</v>
      </c>
      <c r="AC34" s="28">
        <v>2026</v>
      </c>
      <c r="AD34" s="119"/>
    </row>
    <row r="35" spans="1:30" s="6" customFormat="1" ht="63" customHeight="1" x14ac:dyDescent="0.25">
      <c r="A35" s="5"/>
      <c r="C35" s="40">
        <v>0</v>
      </c>
      <c r="D35" s="40">
        <v>1</v>
      </c>
      <c r="E35" s="40">
        <v>0</v>
      </c>
      <c r="F35" s="40">
        <v>0</v>
      </c>
      <c r="G35" s="40">
        <v>1</v>
      </c>
      <c r="H35" s="40">
        <v>1</v>
      </c>
      <c r="I35" s="40">
        <v>3</v>
      </c>
      <c r="J35" s="40">
        <v>0</v>
      </c>
      <c r="K35" s="40">
        <v>2</v>
      </c>
      <c r="L35" s="40">
        <v>1</v>
      </c>
      <c r="M35" s="40">
        <v>0</v>
      </c>
      <c r="N35" s="40">
        <v>1</v>
      </c>
      <c r="O35" s="7">
        <v>9</v>
      </c>
      <c r="P35" s="7">
        <v>9</v>
      </c>
      <c r="Q35" s="82">
        <v>9</v>
      </c>
      <c r="R35" s="25">
        <v>9</v>
      </c>
      <c r="S35" s="25">
        <v>9</v>
      </c>
      <c r="T35" s="2" t="s">
        <v>57</v>
      </c>
      <c r="U35" s="139" t="s">
        <v>13</v>
      </c>
      <c r="V35" s="31">
        <f>8292.2-500</f>
        <v>7792.2000000000007</v>
      </c>
      <c r="W35" s="31">
        <v>7435.7</v>
      </c>
      <c r="X35" s="31">
        <v>8162.9</v>
      </c>
      <c r="Y35" s="31">
        <v>8358.4</v>
      </c>
      <c r="Z35" s="31">
        <v>8358.4</v>
      </c>
      <c r="AA35" s="31">
        <v>8358.4</v>
      </c>
      <c r="AB35" s="31">
        <f>V35+W35+X35+Y35+Z35+AA35</f>
        <v>48466.000000000007</v>
      </c>
      <c r="AC35" s="28">
        <v>2026</v>
      </c>
    </row>
    <row r="36" spans="1:30" s="6" customFormat="1" ht="43.5" customHeight="1" x14ac:dyDescent="0.25">
      <c r="A36" s="83"/>
      <c r="B36" s="8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" t="s">
        <v>117</v>
      </c>
      <c r="U36" s="138" t="s">
        <v>25</v>
      </c>
      <c r="V36" s="9">
        <v>1300</v>
      </c>
      <c r="W36" s="9">
        <v>2500</v>
      </c>
      <c r="X36" s="10">
        <v>1000</v>
      </c>
      <c r="Y36" s="10">
        <v>850</v>
      </c>
      <c r="Z36" s="10">
        <v>850</v>
      </c>
      <c r="AA36" s="10">
        <v>850</v>
      </c>
      <c r="AB36" s="9">
        <f>AA36+Z36+Y36+X36+W36+V36</f>
        <v>7350</v>
      </c>
      <c r="AC36" s="10">
        <v>2026</v>
      </c>
      <c r="AD36" s="181"/>
    </row>
    <row r="37" spans="1:30" s="6" customFormat="1" ht="45.75" customHeight="1" x14ac:dyDescent="0.25">
      <c r="A37" s="83"/>
      <c r="B37" s="84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2" t="s">
        <v>103</v>
      </c>
      <c r="U37" s="138" t="s">
        <v>25</v>
      </c>
      <c r="V37" s="9">
        <v>1000</v>
      </c>
      <c r="W37" s="9">
        <v>1030</v>
      </c>
      <c r="X37" s="10">
        <v>920</v>
      </c>
      <c r="Y37" s="10">
        <v>750</v>
      </c>
      <c r="Z37" s="10">
        <v>750</v>
      </c>
      <c r="AA37" s="10">
        <v>750</v>
      </c>
      <c r="AB37" s="9">
        <f>AA37+Z37+Y37+X37+W37+V37</f>
        <v>5200</v>
      </c>
      <c r="AC37" s="10">
        <v>2026</v>
      </c>
      <c r="AD37" s="182"/>
    </row>
    <row r="38" spans="1:30" s="6" customFormat="1" ht="24" customHeight="1" x14ac:dyDescent="0.25">
      <c r="A38" s="5"/>
      <c r="C38" s="130">
        <v>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2</v>
      </c>
      <c r="L38" s="8">
        <v>1</v>
      </c>
      <c r="M38" s="8">
        <v>0</v>
      </c>
      <c r="N38" s="8">
        <v>1</v>
      </c>
      <c r="O38" s="8" t="s">
        <v>38</v>
      </c>
      <c r="P38" s="8">
        <v>0</v>
      </c>
      <c r="Q38" s="8">
        <v>6</v>
      </c>
      <c r="R38" s="8">
        <v>8</v>
      </c>
      <c r="S38" s="8">
        <v>0</v>
      </c>
      <c r="T38" s="175" t="s">
        <v>58</v>
      </c>
      <c r="U38" s="158" t="s">
        <v>13</v>
      </c>
      <c r="V38" s="11">
        <v>276.2</v>
      </c>
      <c r="W38" s="11">
        <v>2058.6</v>
      </c>
      <c r="X38" s="11">
        <v>2839.4</v>
      </c>
      <c r="Y38" s="11">
        <v>3153.6</v>
      </c>
      <c r="Z38" s="11">
        <v>3153.6</v>
      </c>
      <c r="AA38" s="11">
        <v>3153.6</v>
      </c>
      <c r="AB38" s="11">
        <f>AA38+Z38+Y38+X38+W38+V38</f>
        <v>14635</v>
      </c>
      <c r="AC38" s="10">
        <v>2026</v>
      </c>
      <c r="AD38" s="182"/>
    </row>
    <row r="39" spans="1:30" s="6" customFormat="1" ht="21.75" customHeight="1" x14ac:dyDescent="0.25">
      <c r="A39" s="5"/>
      <c r="C39" s="130">
        <v>0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>
        <v>1</v>
      </c>
      <c r="M39" s="8">
        <v>0</v>
      </c>
      <c r="N39" s="8">
        <v>1</v>
      </c>
      <c r="O39" s="8">
        <v>1</v>
      </c>
      <c r="P39" s="8">
        <v>0</v>
      </c>
      <c r="Q39" s="8">
        <v>6</v>
      </c>
      <c r="R39" s="8">
        <v>8</v>
      </c>
      <c r="S39" s="8">
        <v>0</v>
      </c>
      <c r="T39" s="176"/>
      <c r="U39" s="174"/>
      <c r="V39" s="11">
        <v>27344.400000000001</v>
      </c>
      <c r="W39" s="11">
        <v>39113.9</v>
      </c>
      <c r="X39" s="11">
        <v>53949.8</v>
      </c>
      <c r="Y39" s="11">
        <v>59917.8</v>
      </c>
      <c r="Z39" s="11">
        <v>59917.8</v>
      </c>
      <c r="AA39" s="11">
        <v>59917.8</v>
      </c>
      <c r="AB39" s="136">
        <f>AA39+Z39+Y39+X39+W39+V39</f>
        <v>300161.50000000006</v>
      </c>
      <c r="AC39" s="10">
        <v>2026</v>
      </c>
    </row>
    <row r="40" spans="1:30" s="6" customFormat="1" ht="41.25" customHeight="1" x14ac:dyDescent="0.45">
      <c r="A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2" t="s">
        <v>59</v>
      </c>
      <c r="U40" s="130" t="s">
        <v>4</v>
      </c>
      <c r="V40" s="11">
        <v>192</v>
      </c>
      <c r="W40" s="11">
        <v>191</v>
      </c>
      <c r="X40" s="11">
        <v>190</v>
      </c>
      <c r="Y40" s="11">
        <v>190</v>
      </c>
      <c r="Z40" s="11">
        <v>190</v>
      </c>
      <c r="AA40" s="11">
        <v>190</v>
      </c>
      <c r="AB40" s="11">
        <v>190</v>
      </c>
      <c r="AC40" s="10">
        <v>2026</v>
      </c>
      <c r="AD40" s="85"/>
    </row>
    <row r="41" spans="1:30" s="6" customFormat="1" ht="44.25" customHeight="1" x14ac:dyDescent="0.45">
      <c r="A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2" t="s">
        <v>60</v>
      </c>
      <c r="U41" s="130" t="s">
        <v>42</v>
      </c>
      <c r="V41" s="11">
        <v>32304</v>
      </c>
      <c r="W41" s="11">
        <v>36760.1</v>
      </c>
      <c r="X41" s="11">
        <v>42073</v>
      </c>
      <c r="Y41" s="11">
        <v>44198.2</v>
      </c>
      <c r="Z41" s="11">
        <v>44198.2</v>
      </c>
      <c r="AA41" s="11">
        <v>44198.2</v>
      </c>
      <c r="AB41" s="11">
        <v>44198.2</v>
      </c>
      <c r="AC41" s="10">
        <v>2026</v>
      </c>
      <c r="AD41" s="85"/>
    </row>
    <row r="42" spans="1:30" s="6" customFormat="1" ht="61.5" customHeight="1" x14ac:dyDescent="0.25">
      <c r="A42" s="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4" t="s">
        <v>94</v>
      </c>
      <c r="U42" s="80" t="s">
        <v>12</v>
      </c>
      <c r="V42" s="54">
        <f t="shared" ref="V42:AB42" si="2">V44+V49+V51+V52</f>
        <v>167327</v>
      </c>
      <c r="W42" s="54">
        <f t="shared" si="2"/>
        <v>188101.40000000002</v>
      </c>
      <c r="X42" s="54">
        <f t="shared" si="2"/>
        <v>201884.40000000002</v>
      </c>
      <c r="Y42" s="54">
        <f t="shared" si="2"/>
        <v>227081.8</v>
      </c>
      <c r="Z42" s="54">
        <f t="shared" si="2"/>
        <v>226705.40000000002</v>
      </c>
      <c r="AA42" s="54">
        <f t="shared" si="2"/>
        <v>226705.40000000002</v>
      </c>
      <c r="AB42" s="54">
        <f t="shared" si="2"/>
        <v>1237805.3999999999</v>
      </c>
      <c r="AC42" s="80">
        <v>2026</v>
      </c>
    </row>
    <row r="43" spans="1:30" s="6" customFormat="1" ht="41.25" customHeight="1" x14ac:dyDescent="0.45">
      <c r="A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5" t="s">
        <v>112</v>
      </c>
      <c r="U43" s="130" t="s">
        <v>3</v>
      </c>
      <c r="V43" s="9">
        <v>1397</v>
      </c>
      <c r="W43" s="9">
        <v>1397</v>
      </c>
      <c r="X43" s="9">
        <v>1397</v>
      </c>
      <c r="Y43" s="9">
        <v>1397</v>
      </c>
      <c r="Z43" s="9">
        <v>1397</v>
      </c>
      <c r="AA43" s="9">
        <v>1500</v>
      </c>
      <c r="AB43" s="9">
        <v>1500</v>
      </c>
      <c r="AC43" s="10">
        <v>2026</v>
      </c>
      <c r="AD43" s="85"/>
    </row>
    <row r="44" spans="1:30" s="6" customFormat="1" ht="28.5" customHeight="1" x14ac:dyDescent="0.25">
      <c r="A44" s="86"/>
      <c r="B44" s="87"/>
      <c r="C44" s="7">
        <v>0</v>
      </c>
      <c r="D44" s="7">
        <v>1</v>
      </c>
      <c r="E44" s="7">
        <v>0</v>
      </c>
      <c r="F44" s="7">
        <v>0</v>
      </c>
      <c r="G44" s="7">
        <v>8</v>
      </c>
      <c r="H44" s="7">
        <v>0</v>
      </c>
      <c r="I44" s="7">
        <v>1</v>
      </c>
      <c r="J44" s="7">
        <v>0</v>
      </c>
      <c r="K44" s="7">
        <v>2</v>
      </c>
      <c r="L44" s="7">
        <v>1</v>
      </c>
      <c r="M44" s="7">
        <v>0</v>
      </c>
      <c r="N44" s="7">
        <v>2</v>
      </c>
      <c r="O44" s="7">
        <v>9</v>
      </c>
      <c r="P44" s="7">
        <v>9</v>
      </c>
      <c r="Q44" s="82">
        <v>9</v>
      </c>
      <c r="R44" s="25">
        <v>9</v>
      </c>
      <c r="S44" s="25">
        <v>9</v>
      </c>
      <c r="T44" s="35" t="s">
        <v>113</v>
      </c>
      <c r="U44" s="130" t="s">
        <v>13</v>
      </c>
      <c r="V44" s="11">
        <f>104764.5-5049.2</f>
        <v>99715.3</v>
      </c>
      <c r="W44" s="11">
        <v>99932.2</v>
      </c>
      <c r="X44" s="11">
        <v>88792.3</v>
      </c>
      <c r="Y44" s="11">
        <v>102005.9</v>
      </c>
      <c r="Z44" s="11">
        <v>101629.5</v>
      </c>
      <c r="AA44" s="11">
        <v>101629.5</v>
      </c>
      <c r="AB44" s="11">
        <f>V44+W44+X44+Y44+Z44+AA44</f>
        <v>593704.69999999995</v>
      </c>
      <c r="AC44" s="10">
        <v>2026</v>
      </c>
    </row>
    <row r="45" spans="1:30" s="6" customFormat="1" ht="44.25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5" t="s">
        <v>61</v>
      </c>
      <c r="U45" s="130" t="s">
        <v>4</v>
      </c>
      <c r="V45" s="9">
        <v>2163</v>
      </c>
      <c r="W45" s="9">
        <v>2035</v>
      </c>
      <c r="X45" s="9">
        <v>2035</v>
      </c>
      <c r="Y45" s="9">
        <v>2035</v>
      </c>
      <c r="Z45" s="9">
        <v>2035</v>
      </c>
      <c r="AA45" s="9">
        <v>2035</v>
      </c>
      <c r="AB45" s="9">
        <v>2500</v>
      </c>
      <c r="AC45" s="10">
        <v>2026</v>
      </c>
      <c r="AD45" s="119"/>
    </row>
    <row r="46" spans="1:30" s="6" customFormat="1" ht="57.75" customHeight="1" x14ac:dyDescent="0.25">
      <c r="A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 t="s">
        <v>26</v>
      </c>
      <c r="N46" s="7"/>
      <c r="O46" s="7"/>
      <c r="P46" s="7"/>
      <c r="Q46" s="7"/>
      <c r="R46" s="7"/>
      <c r="S46" s="7"/>
      <c r="T46" s="115" t="s">
        <v>62</v>
      </c>
      <c r="U46" s="135" t="s">
        <v>4</v>
      </c>
      <c r="V46" s="13">
        <v>210745</v>
      </c>
      <c r="W46" s="47">
        <v>210945</v>
      </c>
      <c r="X46" s="47" t="s">
        <v>130</v>
      </c>
      <c r="Y46" s="47">
        <v>211045</v>
      </c>
      <c r="Z46" s="47">
        <v>211045</v>
      </c>
      <c r="AA46" s="47">
        <v>211045</v>
      </c>
      <c r="AB46" s="13">
        <f>AA46</f>
        <v>211045</v>
      </c>
      <c r="AC46" s="88">
        <v>2026</v>
      </c>
    </row>
    <row r="47" spans="1:30" s="6" customFormat="1" ht="40.5" customHeight="1" x14ac:dyDescent="0.25">
      <c r="A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2" t="s">
        <v>123</v>
      </c>
      <c r="U47" s="127" t="s">
        <v>4</v>
      </c>
      <c r="V47" s="41">
        <v>12600</v>
      </c>
      <c r="W47" s="41">
        <v>12600</v>
      </c>
      <c r="X47" s="29">
        <v>11790</v>
      </c>
      <c r="Y47" s="29">
        <v>12600</v>
      </c>
      <c r="Z47" s="29">
        <v>12600</v>
      </c>
      <c r="AA47" s="29">
        <v>12600</v>
      </c>
      <c r="AB47" s="29">
        <v>12600</v>
      </c>
      <c r="AC47" s="28">
        <v>2026</v>
      </c>
    </row>
    <row r="48" spans="1:30" s="6" customFormat="1" ht="23.25" customHeight="1" x14ac:dyDescent="0.45">
      <c r="A48" s="5"/>
      <c r="C48" s="8"/>
      <c r="D48" s="8"/>
      <c r="E48" s="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35" t="s">
        <v>116</v>
      </c>
      <c r="U48" s="130" t="s">
        <v>3</v>
      </c>
      <c r="V48" s="9">
        <v>0</v>
      </c>
      <c r="W48" s="9">
        <v>116</v>
      </c>
      <c r="X48" s="9">
        <v>115</v>
      </c>
      <c r="Y48" s="9">
        <v>116</v>
      </c>
      <c r="Z48" s="9">
        <v>116</v>
      </c>
      <c r="AA48" s="9">
        <v>116</v>
      </c>
      <c r="AB48" s="9">
        <v>116</v>
      </c>
      <c r="AC48" s="10">
        <v>2026</v>
      </c>
      <c r="AD48" s="122"/>
    </row>
    <row r="49" spans="1:30" s="6" customFormat="1" ht="39" customHeight="1" x14ac:dyDescent="0.35">
      <c r="A49" s="5"/>
      <c r="C49" s="7">
        <v>0</v>
      </c>
      <c r="D49" s="7">
        <v>1</v>
      </c>
      <c r="E49" s="7">
        <v>0</v>
      </c>
      <c r="F49" s="7">
        <v>0</v>
      </c>
      <c r="G49" s="7">
        <v>8</v>
      </c>
      <c r="H49" s="7">
        <v>0</v>
      </c>
      <c r="I49" s="7">
        <v>1</v>
      </c>
      <c r="J49" s="7">
        <v>0</v>
      </c>
      <c r="K49" s="7">
        <v>2</v>
      </c>
      <c r="L49" s="7">
        <v>1</v>
      </c>
      <c r="M49" s="7">
        <v>0</v>
      </c>
      <c r="N49" s="7">
        <v>2</v>
      </c>
      <c r="O49" s="7">
        <v>9</v>
      </c>
      <c r="P49" s="7">
        <v>9</v>
      </c>
      <c r="Q49" s="24">
        <v>9</v>
      </c>
      <c r="R49" s="25">
        <v>9</v>
      </c>
      <c r="S49" s="7">
        <v>9</v>
      </c>
      <c r="T49" s="2" t="s">
        <v>63</v>
      </c>
      <c r="U49" s="127" t="s">
        <v>12</v>
      </c>
      <c r="V49" s="32">
        <f>13523-500</f>
        <v>13023</v>
      </c>
      <c r="W49" s="32">
        <v>11488</v>
      </c>
      <c r="X49" s="32">
        <v>10371.1</v>
      </c>
      <c r="Y49" s="32">
        <v>12709.5</v>
      </c>
      <c r="Z49" s="32">
        <v>12709.5</v>
      </c>
      <c r="AA49" s="32">
        <v>12709.5</v>
      </c>
      <c r="AB49" s="32">
        <f>V49+AA49+Z49+Y49+X49+W49</f>
        <v>73010.600000000006</v>
      </c>
      <c r="AC49" s="28">
        <v>2026</v>
      </c>
      <c r="AD49" s="90"/>
    </row>
    <row r="50" spans="1:30" s="6" customFormat="1" ht="58.5" customHeight="1" x14ac:dyDescent="0.35">
      <c r="A50" s="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35" t="s">
        <v>64</v>
      </c>
      <c r="U50" s="130" t="s">
        <v>3</v>
      </c>
      <c r="V50" s="36">
        <v>28050</v>
      </c>
      <c r="W50" s="36">
        <v>28050</v>
      </c>
      <c r="X50" s="36">
        <v>28050</v>
      </c>
      <c r="Y50" s="36">
        <v>28050</v>
      </c>
      <c r="Z50" s="36">
        <v>28050</v>
      </c>
      <c r="AA50" s="36">
        <v>28050</v>
      </c>
      <c r="AB50" s="36">
        <f>AA50</f>
        <v>28050</v>
      </c>
      <c r="AC50" s="10">
        <v>2026</v>
      </c>
      <c r="AD50" s="123"/>
    </row>
    <row r="51" spans="1:30" s="6" customFormat="1" ht="23.25" customHeight="1" x14ac:dyDescent="0.25">
      <c r="A51" s="5"/>
      <c r="C51" s="130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2</v>
      </c>
      <c r="L51" s="8">
        <v>1</v>
      </c>
      <c r="M51" s="8">
        <v>0</v>
      </c>
      <c r="N51" s="8">
        <v>2</v>
      </c>
      <c r="O51" s="8" t="s">
        <v>38</v>
      </c>
      <c r="P51" s="8">
        <v>0</v>
      </c>
      <c r="Q51" s="8">
        <v>6</v>
      </c>
      <c r="R51" s="8">
        <v>8</v>
      </c>
      <c r="S51" s="8">
        <v>0</v>
      </c>
      <c r="T51" s="175" t="s">
        <v>129</v>
      </c>
      <c r="U51" s="158" t="s">
        <v>13</v>
      </c>
      <c r="V51" s="11">
        <v>545.9</v>
      </c>
      <c r="W51" s="11">
        <v>3834.1</v>
      </c>
      <c r="X51" s="11">
        <v>5136.1000000000004</v>
      </c>
      <c r="Y51" s="11">
        <v>5618.3</v>
      </c>
      <c r="Z51" s="11">
        <v>5618.3</v>
      </c>
      <c r="AA51" s="11">
        <v>5618.3</v>
      </c>
      <c r="AB51" s="136">
        <f>V51+W51+X51+Y51+Z51+AA51</f>
        <v>26371</v>
      </c>
      <c r="AC51" s="10">
        <v>2026</v>
      </c>
      <c r="AD51" s="91"/>
    </row>
    <row r="52" spans="1:30" s="6" customFormat="1" ht="27" customHeight="1" x14ac:dyDescent="0.25">
      <c r="A52" s="5"/>
      <c r="C52" s="130">
        <v>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>
        <v>1</v>
      </c>
      <c r="M52" s="8">
        <v>0</v>
      </c>
      <c r="N52" s="8">
        <v>2</v>
      </c>
      <c r="O52" s="8">
        <v>1</v>
      </c>
      <c r="P52" s="8">
        <v>0</v>
      </c>
      <c r="Q52" s="8">
        <v>6</v>
      </c>
      <c r="R52" s="8">
        <v>8</v>
      </c>
      <c r="S52" s="8">
        <v>0</v>
      </c>
      <c r="T52" s="176"/>
      <c r="U52" s="174"/>
      <c r="V52" s="11">
        <v>54042.8</v>
      </c>
      <c r="W52" s="11">
        <v>72847.100000000006</v>
      </c>
      <c r="X52" s="11">
        <v>97584.9</v>
      </c>
      <c r="Y52" s="11">
        <v>106748.1</v>
      </c>
      <c r="Z52" s="11">
        <v>106748.1</v>
      </c>
      <c r="AA52" s="11">
        <v>106748.1</v>
      </c>
      <c r="AB52" s="136">
        <f>V52+W52+X52+Y52+Z52+AA52</f>
        <v>544719.1</v>
      </c>
      <c r="AC52" s="10">
        <v>2026</v>
      </c>
      <c r="AD52" s="91"/>
    </row>
    <row r="53" spans="1:30" s="6" customFormat="1" ht="39.75" customHeight="1" x14ac:dyDescent="0.25">
      <c r="A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2" t="s">
        <v>59</v>
      </c>
      <c r="U53" s="130" t="s">
        <v>4</v>
      </c>
      <c r="V53" s="11">
        <v>270.10000000000002</v>
      </c>
      <c r="W53" s="11">
        <v>269.39999999999998</v>
      </c>
      <c r="X53" s="11">
        <v>270.60000000000002</v>
      </c>
      <c r="Y53" s="11">
        <v>270.60000000000002</v>
      </c>
      <c r="Z53" s="11">
        <v>270.60000000000002</v>
      </c>
      <c r="AA53" s="11">
        <v>270.60000000000002</v>
      </c>
      <c r="AB53" s="11">
        <v>270.60000000000002</v>
      </c>
      <c r="AC53" s="10">
        <v>2026</v>
      </c>
      <c r="AD53" s="91"/>
    </row>
    <row r="54" spans="1:30" s="6" customFormat="1" ht="41.25" customHeight="1" x14ac:dyDescent="0.25">
      <c r="A54" s="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13" t="s">
        <v>60</v>
      </c>
      <c r="U54" s="145" t="s">
        <v>42</v>
      </c>
      <c r="V54" s="31">
        <v>32304</v>
      </c>
      <c r="W54" s="31">
        <v>36760.1</v>
      </c>
      <c r="X54" s="31">
        <v>42073</v>
      </c>
      <c r="Y54" s="31">
        <v>44198.2</v>
      </c>
      <c r="Z54" s="31">
        <v>44198.2</v>
      </c>
      <c r="AA54" s="31">
        <v>44198.2</v>
      </c>
      <c r="AB54" s="31">
        <v>44198.2</v>
      </c>
      <c r="AC54" s="28">
        <v>2026</v>
      </c>
      <c r="AD54" s="117"/>
    </row>
    <row r="55" spans="1:30" s="89" customFormat="1" ht="40.5" customHeight="1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21" t="s">
        <v>65</v>
      </c>
      <c r="U55" s="15" t="s">
        <v>13</v>
      </c>
      <c r="V55" s="109">
        <f t="shared" ref="V55:AA55" si="3">V57+V65+V66</f>
        <v>134419.20000000001</v>
      </c>
      <c r="W55" s="109">
        <f>W57+W65+W66+W59+W58</f>
        <v>149220.59999999998</v>
      </c>
      <c r="X55" s="109">
        <f>X57+X65+X66+X58+X59</f>
        <v>170074.30000000002</v>
      </c>
      <c r="Y55" s="109">
        <f t="shared" si="3"/>
        <v>180243.20000000001</v>
      </c>
      <c r="Z55" s="109">
        <f t="shared" si="3"/>
        <v>174953.3</v>
      </c>
      <c r="AA55" s="109">
        <f t="shared" si="3"/>
        <v>174953.3</v>
      </c>
      <c r="AB55" s="16">
        <f>AA55+Z55+Y55+X55+W55+V55</f>
        <v>983863.90000000014</v>
      </c>
      <c r="AC55" s="110">
        <v>2026</v>
      </c>
    </row>
    <row r="56" spans="1:30" s="89" customFormat="1" ht="39.75" customHeight="1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35" t="s">
        <v>66</v>
      </c>
      <c r="U56" s="147" t="s">
        <v>14</v>
      </c>
      <c r="V56" s="11">
        <v>13.4</v>
      </c>
      <c r="W56" s="11">
        <v>13.4</v>
      </c>
      <c r="X56" s="11">
        <v>13.4</v>
      </c>
      <c r="Y56" s="11">
        <v>13.4</v>
      </c>
      <c r="Z56" s="11">
        <v>14</v>
      </c>
      <c r="AA56" s="11">
        <v>15.2</v>
      </c>
      <c r="AB56" s="11">
        <f>AA56</f>
        <v>15.2</v>
      </c>
      <c r="AC56" s="10">
        <v>2026</v>
      </c>
    </row>
    <row r="57" spans="1:30" s="6" customFormat="1" ht="33.75" customHeight="1" x14ac:dyDescent="0.35">
      <c r="A57" s="5"/>
      <c r="C57" s="7">
        <v>0</v>
      </c>
      <c r="D57" s="7">
        <v>1</v>
      </c>
      <c r="E57" s="7">
        <v>0</v>
      </c>
      <c r="F57" s="7">
        <v>0</v>
      </c>
      <c r="G57" s="7">
        <v>7</v>
      </c>
      <c r="H57" s="7">
        <v>0</v>
      </c>
      <c r="I57" s="7">
        <v>3</v>
      </c>
      <c r="J57" s="7">
        <v>0</v>
      </c>
      <c r="K57" s="7">
        <v>2</v>
      </c>
      <c r="L57" s="7">
        <v>1</v>
      </c>
      <c r="M57" s="7">
        <v>0</v>
      </c>
      <c r="N57" s="7">
        <v>3</v>
      </c>
      <c r="O57" s="7">
        <v>9</v>
      </c>
      <c r="P57" s="7">
        <v>9</v>
      </c>
      <c r="Q57" s="7">
        <v>9</v>
      </c>
      <c r="R57" s="25">
        <v>9</v>
      </c>
      <c r="S57" s="25">
        <v>9</v>
      </c>
      <c r="T57" s="172" t="s">
        <v>67</v>
      </c>
      <c r="U57" s="146" t="s">
        <v>12</v>
      </c>
      <c r="V57" s="26">
        <v>103033.5</v>
      </c>
      <c r="W57" s="26">
        <v>106086.9</v>
      </c>
      <c r="X57" s="23">
        <v>110276.7</v>
      </c>
      <c r="Y57" s="23">
        <v>115281.4</v>
      </c>
      <c r="Z57" s="23">
        <v>109991.5</v>
      </c>
      <c r="AA57" s="23">
        <v>109991.5</v>
      </c>
      <c r="AB57" s="26">
        <f>AA57+Z57+Y57+X57+W57+V57</f>
        <v>654661.5</v>
      </c>
      <c r="AC57" s="1">
        <v>2026</v>
      </c>
      <c r="AD57" s="119"/>
    </row>
    <row r="58" spans="1:30" s="6" customFormat="1" ht="33.75" customHeight="1" x14ac:dyDescent="0.25">
      <c r="A58" s="5"/>
      <c r="C58" s="7">
        <v>0</v>
      </c>
      <c r="D58" s="7">
        <v>1</v>
      </c>
      <c r="E58" s="7">
        <v>0</v>
      </c>
      <c r="F58" s="7">
        <v>0</v>
      </c>
      <c r="G58" s="7">
        <v>7</v>
      </c>
      <c r="H58" s="7">
        <v>0</v>
      </c>
      <c r="I58" s="7">
        <v>3</v>
      </c>
      <c r="J58" s="7">
        <v>0</v>
      </c>
      <c r="K58" s="7">
        <v>2</v>
      </c>
      <c r="L58" s="7">
        <v>1</v>
      </c>
      <c r="M58" s="7">
        <v>0</v>
      </c>
      <c r="N58" s="7">
        <v>3</v>
      </c>
      <c r="O58" s="7">
        <v>1</v>
      </c>
      <c r="P58" s="7">
        <v>1</v>
      </c>
      <c r="Q58" s="8">
        <v>3</v>
      </c>
      <c r="R58" s="25">
        <v>9</v>
      </c>
      <c r="S58" s="25">
        <v>0</v>
      </c>
      <c r="T58" s="173"/>
      <c r="U58" s="137" t="s">
        <v>12</v>
      </c>
      <c r="V58" s="31">
        <v>0</v>
      </c>
      <c r="W58" s="31">
        <v>652.4</v>
      </c>
      <c r="X58" s="32">
        <v>667.1</v>
      </c>
      <c r="Y58" s="32">
        <v>0</v>
      </c>
      <c r="Z58" s="32">
        <v>0</v>
      </c>
      <c r="AA58" s="32">
        <v>0</v>
      </c>
      <c r="AB58" s="31">
        <f>W58+X58</f>
        <v>1319.5</v>
      </c>
      <c r="AC58" s="28">
        <v>2023</v>
      </c>
    </row>
    <row r="59" spans="1:30" s="6" customFormat="1" ht="38.25" customHeight="1" x14ac:dyDescent="0.25">
      <c r="A59" s="5"/>
      <c r="C59" s="7">
        <v>0</v>
      </c>
      <c r="D59" s="7">
        <v>1</v>
      </c>
      <c r="E59" s="7">
        <v>0</v>
      </c>
      <c r="F59" s="7">
        <v>0</v>
      </c>
      <c r="G59" s="7">
        <v>7</v>
      </c>
      <c r="H59" s="7">
        <v>0</v>
      </c>
      <c r="I59" s="7">
        <v>3</v>
      </c>
      <c r="J59" s="7">
        <v>0</v>
      </c>
      <c r="K59" s="7">
        <v>2</v>
      </c>
      <c r="L59" s="7">
        <v>1</v>
      </c>
      <c r="M59" s="7">
        <v>0</v>
      </c>
      <c r="N59" s="7">
        <v>3</v>
      </c>
      <c r="O59" s="7" t="s">
        <v>38</v>
      </c>
      <c r="P59" s="7">
        <v>1</v>
      </c>
      <c r="Q59" s="8">
        <v>3</v>
      </c>
      <c r="R59" s="25">
        <v>9</v>
      </c>
      <c r="S59" s="25">
        <v>0</v>
      </c>
      <c r="T59" s="189"/>
      <c r="U59" s="137" t="s">
        <v>12</v>
      </c>
      <c r="V59" s="31">
        <v>0</v>
      </c>
      <c r="W59" s="31">
        <v>6.6</v>
      </c>
      <c r="X59" s="32">
        <v>6.7</v>
      </c>
      <c r="Y59" s="32">
        <v>0</v>
      </c>
      <c r="Z59" s="32">
        <v>0</v>
      </c>
      <c r="AA59" s="32">
        <v>0</v>
      </c>
      <c r="AB59" s="31">
        <f>AA59+Z59+Y59+X59+W59+V59</f>
        <v>13.3</v>
      </c>
      <c r="AC59" s="28">
        <v>2023</v>
      </c>
    </row>
    <row r="60" spans="1:30" s="6" customFormat="1" ht="56.25" customHeight="1" x14ac:dyDescent="0.3">
      <c r="A60" s="5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35" t="s">
        <v>68</v>
      </c>
      <c r="U60" s="127" t="s">
        <v>4</v>
      </c>
      <c r="V60" s="41">
        <v>1810</v>
      </c>
      <c r="W60" s="41">
        <v>1803</v>
      </c>
      <c r="X60" s="41">
        <v>1852</v>
      </c>
      <c r="Y60" s="41">
        <v>1835</v>
      </c>
      <c r="Z60" s="41">
        <v>1835</v>
      </c>
      <c r="AA60" s="41">
        <v>1835</v>
      </c>
      <c r="AB60" s="41">
        <f>AA60</f>
        <v>1835</v>
      </c>
      <c r="AC60" s="28">
        <v>2026</v>
      </c>
    </row>
    <row r="61" spans="1:30" s="6" customFormat="1" ht="57.75" customHeight="1" x14ac:dyDescent="0.4">
      <c r="A61" s="5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2"/>
      <c r="O61" s="22"/>
      <c r="P61" s="22"/>
      <c r="Q61" s="22"/>
      <c r="R61" s="22"/>
      <c r="S61" s="22"/>
      <c r="T61" s="35" t="s">
        <v>69</v>
      </c>
      <c r="U61" s="130" t="s">
        <v>4</v>
      </c>
      <c r="V61" s="38">
        <v>580</v>
      </c>
      <c r="W61" s="38">
        <v>587</v>
      </c>
      <c r="X61" s="38">
        <v>570</v>
      </c>
      <c r="Y61" s="38">
        <v>575</v>
      </c>
      <c r="Z61" s="38">
        <v>575</v>
      </c>
      <c r="AA61" s="38">
        <v>575</v>
      </c>
      <c r="AB61" s="38">
        <v>587</v>
      </c>
      <c r="AC61" s="10">
        <v>2026</v>
      </c>
      <c r="AD61" s="124"/>
    </row>
    <row r="62" spans="1:30" s="6" customFormat="1" ht="39" customHeight="1" x14ac:dyDescent="0.25">
      <c r="A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  <c r="O62" s="7"/>
      <c r="P62" s="7"/>
      <c r="Q62" s="7"/>
      <c r="R62" s="7"/>
      <c r="S62" s="7"/>
      <c r="T62" s="114" t="s">
        <v>70</v>
      </c>
      <c r="U62" s="128" t="s">
        <v>47</v>
      </c>
      <c r="V62" s="27">
        <v>358540</v>
      </c>
      <c r="W62" s="27">
        <v>704561</v>
      </c>
      <c r="X62" s="23">
        <v>697139.5</v>
      </c>
      <c r="Y62" s="23">
        <v>762651.5</v>
      </c>
      <c r="Z62" s="23">
        <v>762651.5</v>
      </c>
      <c r="AA62" s="23">
        <v>762651.5</v>
      </c>
      <c r="AB62" s="23">
        <v>762651.5</v>
      </c>
      <c r="AC62" s="1">
        <v>2026</v>
      </c>
    </row>
    <row r="63" spans="1:30" s="6" customFormat="1" ht="37.5" customHeight="1" x14ac:dyDescent="0.25">
      <c r="A63" s="5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2" t="s">
        <v>71</v>
      </c>
      <c r="U63" s="127" t="s">
        <v>34</v>
      </c>
      <c r="V63" s="29">
        <v>1</v>
      </c>
      <c r="W63" s="29">
        <v>1</v>
      </c>
      <c r="X63" s="29">
        <v>1</v>
      </c>
      <c r="Y63" s="29">
        <v>1</v>
      </c>
      <c r="Z63" s="29">
        <v>1</v>
      </c>
      <c r="AA63" s="29">
        <v>1</v>
      </c>
      <c r="AB63" s="29">
        <v>1</v>
      </c>
      <c r="AC63" s="28">
        <v>2026</v>
      </c>
    </row>
    <row r="64" spans="1:30" s="6" customFormat="1" ht="53.25" customHeight="1" x14ac:dyDescent="0.45">
      <c r="A64" s="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13" t="s">
        <v>95</v>
      </c>
      <c r="U64" s="127" t="s">
        <v>4</v>
      </c>
      <c r="V64" s="41">
        <v>85</v>
      </c>
      <c r="W64" s="41">
        <v>110</v>
      </c>
      <c r="X64" s="41">
        <v>82</v>
      </c>
      <c r="Y64" s="41">
        <v>100</v>
      </c>
      <c r="Z64" s="41">
        <v>100</v>
      </c>
      <c r="AA64" s="41">
        <v>100</v>
      </c>
      <c r="AB64" s="29">
        <f>AA64</f>
        <v>100</v>
      </c>
      <c r="AC64" s="28">
        <v>2026</v>
      </c>
      <c r="AD64" s="85"/>
    </row>
    <row r="65" spans="1:30" s="6" customFormat="1" ht="30.75" customHeight="1" x14ac:dyDescent="0.25">
      <c r="A65" s="5"/>
      <c r="C65" s="130">
        <v>0</v>
      </c>
      <c r="D65" s="8">
        <v>1</v>
      </c>
      <c r="E65" s="8">
        <v>0</v>
      </c>
      <c r="F65" s="8">
        <v>0</v>
      </c>
      <c r="G65" s="8">
        <v>7</v>
      </c>
      <c r="H65" s="8">
        <v>0</v>
      </c>
      <c r="I65" s="8">
        <v>3</v>
      </c>
      <c r="J65" s="8">
        <v>0</v>
      </c>
      <c r="K65" s="8">
        <v>2</v>
      </c>
      <c r="L65" s="8">
        <v>1</v>
      </c>
      <c r="M65" s="8">
        <v>0</v>
      </c>
      <c r="N65" s="8">
        <v>3</v>
      </c>
      <c r="O65" s="8" t="s">
        <v>38</v>
      </c>
      <c r="P65" s="8">
        <v>0</v>
      </c>
      <c r="Q65" s="8">
        <v>6</v>
      </c>
      <c r="R65" s="8">
        <v>9</v>
      </c>
      <c r="S65" s="8">
        <v>0</v>
      </c>
      <c r="T65" s="175" t="s">
        <v>72</v>
      </c>
      <c r="U65" s="158" t="s">
        <v>13</v>
      </c>
      <c r="V65" s="11">
        <v>1024</v>
      </c>
      <c r="W65" s="11">
        <v>1419.4</v>
      </c>
      <c r="X65" s="11">
        <v>2956.2</v>
      </c>
      <c r="Y65" s="11">
        <v>3248.1</v>
      </c>
      <c r="Z65" s="11">
        <v>3248.1</v>
      </c>
      <c r="AA65" s="11">
        <v>3248.1</v>
      </c>
      <c r="AB65" s="11">
        <f>AA65+Z65+Y65+X65+W65+V65</f>
        <v>15143.9</v>
      </c>
      <c r="AC65" s="10">
        <v>2026</v>
      </c>
    </row>
    <row r="66" spans="1:30" s="6" customFormat="1" ht="33" customHeight="1" x14ac:dyDescent="0.25">
      <c r="A66" s="5"/>
      <c r="C66" s="130">
        <v>0</v>
      </c>
      <c r="D66" s="8">
        <v>1</v>
      </c>
      <c r="E66" s="8">
        <v>0</v>
      </c>
      <c r="F66" s="8">
        <v>0</v>
      </c>
      <c r="G66" s="8">
        <v>7</v>
      </c>
      <c r="H66" s="8">
        <v>0</v>
      </c>
      <c r="I66" s="8">
        <v>3</v>
      </c>
      <c r="J66" s="8">
        <v>0</v>
      </c>
      <c r="K66" s="8">
        <v>2</v>
      </c>
      <c r="L66" s="8">
        <v>1</v>
      </c>
      <c r="M66" s="8">
        <v>0</v>
      </c>
      <c r="N66" s="8">
        <v>3</v>
      </c>
      <c r="O66" s="8">
        <v>1</v>
      </c>
      <c r="P66" s="8">
        <v>0</v>
      </c>
      <c r="Q66" s="8">
        <v>6</v>
      </c>
      <c r="R66" s="8">
        <v>9</v>
      </c>
      <c r="S66" s="8">
        <v>0</v>
      </c>
      <c r="T66" s="176"/>
      <c r="U66" s="174"/>
      <c r="V66" s="11">
        <v>30361.7</v>
      </c>
      <c r="W66" s="11">
        <v>41055.300000000003</v>
      </c>
      <c r="X66" s="11">
        <v>56167.6</v>
      </c>
      <c r="Y66" s="11">
        <v>61713.7</v>
      </c>
      <c r="Z66" s="11">
        <v>61713.7</v>
      </c>
      <c r="AA66" s="11">
        <v>61713.7</v>
      </c>
      <c r="AB66" s="11">
        <f>AA66+Z66+Y66+X66+W66+V66</f>
        <v>312725.7</v>
      </c>
      <c r="AC66" s="10">
        <v>2026</v>
      </c>
    </row>
    <row r="67" spans="1:30" s="6" customFormat="1" ht="59.25" customHeight="1" x14ac:dyDescent="0.25">
      <c r="A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2" t="s">
        <v>73</v>
      </c>
      <c r="U67" s="130" t="s">
        <v>4</v>
      </c>
      <c r="V67" s="111">
        <v>186</v>
      </c>
      <c r="W67" s="111">
        <v>187</v>
      </c>
      <c r="X67" s="111">
        <v>191</v>
      </c>
      <c r="Y67" s="111">
        <v>193</v>
      </c>
      <c r="Z67" s="111">
        <v>193</v>
      </c>
      <c r="AA67" s="111">
        <v>193</v>
      </c>
      <c r="AB67" s="111">
        <v>193</v>
      </c>
      <c r="AC67" s="10">
        <v>2026</v>
      </c>
    </row>
    <row r="68" spans="1:30" s="6" customFormat="1" ht="78" customHeight="1" x14ac:dyDescent="0.25">
      <c r="A68" s="5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2" t="s">
        <v>74</v>
      </c>
      <c r="U68" s="80" t="s">
        <v>12</v>
      </c>
      <c r="V68" s="54">
        <f>V71+V73+V75+V77+V79+V81</f>
        <v>9675.6</v>
      </c>
      <c r="W68" s="54">
        <f>W71</f>
        <v>8165.5</v>
      </c>
      <c r="X68" s="54">
        <f>X71+X77+X75+X79</f>
        <v>1673.4</v>
      </c>
      <c r="Y68" s="54">
        <f>Y71+Y77+Y75+Y79+Y73</f>
        <v>4337.7</v>
      </c>
      <c r="Z68" s="54">
        <f t="shared" ref="Z68:AA68" si="4">Z71+Z77+Z75+Z79</f>
        <v>0</v>
      </c>
      <c r="AA68" s="54">
        <f t="shared" si="4"/>
        <v>0</v>
      </c>
      <c r="AB68" s="54">
        <f>AB71+AB73+AB75+AB77+AB79+AB81</f>
        <v>23852.199999999997</v>
      </c>
      <c r="AC68" s="81">
        <v>2024</v>
      </c>
    </row>
    <row r="69" spans="1:30" s="6" customFormat="1" ht="38.25" customHeight="1" x14ac:dyDescent="0.25">
      <c r="A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35" t="s">
        <v>75</v>
      </c>
      <c r="U69" s="130" t="s">
        <v>3</v>
      </c>
      <c r="V69" s="30">
        <v>15</v>
      </c>
      <c r="W69" s="30">
        <v>15</v>
      </c>
      <c r="X69" s="30">
        <v>15</v>
      </c>
      <c r="Y69" s="30">
        <v>15</v>
      </c>
      <c r="Z69" s="30">
        <v>0</v>
      </c>
      <c r="AA69" s="30">
        <v>0</v>
      </c>
      <c r="AB69" s="30">
        <v>15</v>
      </c>
      <c r="AC69" s="28">
        <v>2024</v>
      </c>
    </row>
    <row r="70" spans="1:30" s="6" customFormat="1" ht="117" customHeight="1" x14ac:dyDescent="0.25">
      <c r="A70" s="92"/>
      <c r="B70" s="9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9" t="s">
        <v>76</v>
      </c>
      <c r="U70" s="128" t="s">
        <v>14</v>
      </c>
      <c r="V70" s="31">
        <v>33.299999999999997</v>
      </c>
      <c r="W70" s="31">
        <v>33.299999999999997</v>
      </c>
      <c r="X70" s="31">
        <v>33.299999999999997</v>
      </c>
      <c r="Y70" s="31">
        <v>43.9</v>
      </c>
      <c r="Z70" s="31">
        <v>0</v>
      </c>
      <c r="AA70" s="31">
        <v>0</v>
      </c>
      <c r="AB70" s="31">
        <v>43.9</v>
      </c>
      <c r="AC70" s="127">
        <v>2024</v>
      </c>
    </row>
    <row r="71" spans="1:30" s="6" customFormat="1" ht="59.25" customHeight="1" x14ac:dyDescent="0.25">
      <c r="A71" s="5"/>
      <c r="C71" s="7">
        <v>0</v>
      </c>
      <c r="D71" s="7">
        <v>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2</v>
      </c>
      <c r="L71" s="7">
        <v>1</v>
      </c>
      <c r="M71" s="7">
        <v>0</v>
      </c>
      <c r="N71" s="7">
        <v>4</v>
      </c>
      <c r="O71" s="7">
        <v>9</v>
      </c>
      <c r="P71" s="7">
        <v>9</v>
      </c>
      <c r="Q71" s="82">
        <v>9</v>
      </c>
      <c r="R71" s="25">
        <v>9</v>
      </c>
      <c r="S71" s="25">
        <v>9</v>
      </c>
      <c r="T71" s="112" t="s">
        <v>118</v>
      </c>
      <c r="U71" s="127" t="s">
        <v>13</v>
      </c>
      <c r="V71" s="32">
        <f>1126.4+8549.2</f>
        <v>9675.6</v>
      </c>
      <c r="W71" s="32">
        <v>8165.5</v>
      </c>
      <c r="X71" s="32">
        <v>607</v>
      </c>
      <c r="Y71" s="31">
        <v>822.4</v>
      </c>
      <c r="Z71" s="32">
        <v>0</v>
      </c>
      <c r="AA71" s="32">
        <v>0</v>
      </c>
      <c r="AB71" s="32">
        <f>AA71+Z71+Y71+X71+W71+V71</f>
        <v>19270.5</v>
      </c>
      <c r="AC71" s="28">
        <v>2024</v>
      </c>
    </row>
    <row r="72" spans="1:30" s="6" customFormat="1" ht="39.75" customHeight="1" x14ac:dyDescent="0.3">
      <c r="A72" s="5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" t="s">
        <v>110</v>
      </c>
      <c r="U72" s="127" t="s">
        <v>3</v>
      </c>
      <c r="V72" s="30">
        <v>2</v>
      </c>
      <c r="W72" s="33">
        <v>2</v>
      </c>
      <c r="X72" s="41">
        <v>1</v>
      </c>
      <c r="Y72" s="41">
        <v>1</v>
      </c>
      <c r="Z72" s="33">
        <v>0</v>
      </c>
      <c r="AA72" s="33">
        <v>0</v>
      </c>
      <c r="AB72" s="30">
        <v>6</v>
      </c>
      <c r="AC72" s="28">
        <v>2024</v>
      </c>
      <c r="AD72" s="94">
        <f>SUM(V72:AA72)</f>
        <v>6</v>
      </c>
    </row>
    <row r="73" spans="1:30" s="6" customFormat="1" ht="58.5" customHeight="1" x14ac:dyDescent="0.25">
      <c r="A73" s="5"/>
      <c r="C73" s="7">
        <v>0</v>
      </c>
      <c r="D73" s="7">
        <v>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2</v>
      </c>
      <c r="L73" s="7">
        <v>1</v>
      </c>
      <c r="M73" s="7">
        <v>0</v>
      </c>
      <c r="N73" s="7">
        <v>4</v>
      </c>
      <c r="O73" s="7">
        <v>9</v>
      </c>
      <c r="P73" s="7">
        <v>9</v>
      </c>
      <c r="Q73" s="82">
        <v>9</v>
      </c>
      <c r="R73" s="25">
        <v>9</v>
      </c>
      <c r="S73" s="25">
        <v>9</v>
      </c>
      <c r="T73" s="2" t="s">
        <v>77</v>
      </c>
      <c r="U73" s="127" t="s">
        <v>13</v>
      </c>
      <c r="V73" s="32">
        <v>0</v>
      </c>
      <c r="W73" s="32">
        <v>0</v>
      </c>
      <c r="X73" s="32">
        <v>0</v>
      </c>
      <c r="Y73" s="32">
        <v>729.1</v>
      </c>
      <c r="Z73" s="32">
        <v>0</v>
      </c>
      <c r="AA73" s="32">
        <v>0</v>
      </c>
      <c r="AB73" s="32">
        <f>AA73+Z73+Y73+X73+W73+V73</f>
        <v>729.1</v>
      </c>
      <c r="AC73" s="28">
        <v>2024</v>
      </c>
    </row>
    <row r="74" spans="1:30" s="6" customFormat="1" ht="63.75" customHeight="1" x14ac:dyDescent="0.25">
      <c r="A74" s="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2" t="s">
        <v>104</v>
      </c>
      <c r="U74" s="145" t="s">
        <v>3</v>
      </c>
      <c r="V74" s="33">
        <v>0</v>
      </c>
      <c r="W74" s="41">
        <v>0</v>
      </c>
      <c r="X74" s="41">
        <v>0</v>
      </c>
      <c r="Y74" s="41">
        <v>3</v>
      </c>
      <c r="Z74" s="33">
        <v>0</v>
      </c>
      <c r="AA74" s="33">
        <v>0</v>
      </c>
      <c r="AB74" s="33">
        <v>3</v>
      </c>
      <c r="AC74" s="28">
        <v>2024</v>
      </c>
    </row>
    <row r="75" spans="1:30" s="89" customFormat="1" ht="56.25" customHeight="1" x14ac:dyDescent="0.25">
      <c r="C75" s="8">
        <v>0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2</v>
      </c>
      <c r="L75" s="8">
        <v>1</v>
      </c>
      <c r="M75" s="8">
        <v>0</v>
      </c>
      <c r="N75" s="8">
        <v>4</v>
      </c>
      <c r="O75" s="8">
        <v>9</v>
      </c>
      <c r="P75" s="8">
        <v>9</v>
      </c>
      <c r="Q75" s="8">
        <v>9</v>
      </c>
      <c r="R75" s="8">
        <v>9</v>
      </c>
      <c r="S75" s="8">
        <v>9</v>
      </c>
      <c r="T75" s="35" t="s">
        <v>78</v>
      </c>
      <c r="U75" s="147" t="s">
        <v>13</v>
      </c>
      <c r="V75" s="39">
        <v>0</v>
      </c>
      <c r="W75" s="39">
        <v>0</v>
      </c>
      <c r="X75" s="39">
        <v>1066.4000000000001</v>
      </c>
      <c r="Y75" s="39">
        <v>2186.1999999999998</v>
      </c>
      <c r="Z75" s="39">
        <v>0</v>
      </c>
      <c r="AA75" s="39">
        <v>0</v>
      </c>
      <c r="AB75" s="39">
        <f>AA75+Z75+Y75+X75+W75+V75</f>
        <v>3252.6</v>
      </c>
      <c r="AC75" s="10">
        <v>2024</v>
      </c>
    </row>
    <row r="76" spans="1:30" s="89" customFormat="1" ht="60.75" customHeight="1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35" t="s">
        <v>105</v>
      </c>
      <c r="U76" s="147" t="s">
        <v>3</v>
      </c>
      <c r="V76" s="153" t="s">
        <v>16</v>
      </c>
      <c r="W76" s="38">
        <v>0</v>
      </c>
      <c r="X76" s="38">
        <v>1</v>
      </c>
      <c r="Y76" s="38">
        <v>4</v>
      </c>
      <c r="Z76" s="38">
        <v>0</v>
      </c>
      <c r="AA76" s="38">
        <v>0</v>
      </c>
      <c r="AB76" s="153" t="s">
        <v>120</v>
      </c>
      <c r="AC76" s="10">
        <v>2024</v>
      </c>
      <c r="AD76" s="154"/>
    </row>
    <row r="77" spans="1:30" s="6" customFormat="1" ht="61.5" customHeight="1" x14ac:dyDescent="0.35">
      <c r="A77" s="5"/>
      <c r="C77" s="7">
        <v>0</v>
      </c>
      <c r="D77" s="7">
        <v>1</v>
      </c>
      <c r="E77" s="7">
        <v>0</v>
      </c>
      <c r="F77" s="7">
        <v>0</v>
      </c>
      <c r="G77" s="7">
        <v>7</v>
      </c>
      <c r="H77" s="7">
        <v>0</v>
      </c>
      <c r="I77" s="7">
        <v>3</v>
      </c>
      <c r="J77" s="7">
        <v>0</v>
      </c>
      <c r="K77" s="7">
        <v>2</v>
      </c>
      <c r="L77" s="7">
        <v>1</v>
      </c>
      <c r="M77" s="7" t="s">
        <v>43</v>
      </c>
      <c r="N77" s="7">
        <v>1</v>
      </c>
      <c r="O77" s="7">
        <v>5</v>
      </c>
      <c r="P77" s="7">
        <v>5</v>
      </c>
      <c r="Q77" s="7">
        <v>1</v>
      </c>
      <c r="R77" s="24">
        <v>9</v>
      </c>
      <c r="S77" s="25">
        <v>5</v>
      </c>
      <c r="T77" s="151" t="s">
        <v>79</v>
      </c>
      <c r="U77" s="146" t="s">
        <v>12</v>
      </c>
      <c r="V77" s="152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146">
        <v>2026</v>
      </c>
      <c r="AD77" s="119"/>
    </row>
    <row r="78" spans="1:30" s="6" customFormat="1" ht="64.5" customHeight="1" x14ac:dyDescent="0.25">
      <c r="A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35" t="s">
        <v>106</v>
      </c>
      <c r="U78" s="127" t="s">
        <v>3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4" t="s">
        <v>16</v>
      </c>
      <c r="AC78" s="127">
        <v>2026</v>
      </c>
    </row>
    <row r="79" spans="1:30" s="6" customFormat="1" ht="37.5" customHeight="1" x14ac:dyDescent="0.25">
      <c r="A79" s="5"/>
      <c r="C79" s="40">
        <v>0</v>
      </c>
      <c r="D79" s="7">
        <v>1</v>
      </c>
      <c r="E79" s="7">
        <v>0</v>
      </c>
      <c r="F79" s="7">
        <v>0</v>
      </c>
      <c r="G79" s="7">
        <v>8</v>
      </c>
      <c r="H79" s="7">
        <v>0</v>
      </c>
      <c r="I79" s="7">
        <v>1</v>
      </c>
      <c r="J79" s="7">
        <v>0</v>
      </c>
      <c r="K79" s="7">
        <v>2</v>
      </c>
      <c r="L79" s="7">
        <v>1</v>
      </c>
      <c r="M79" s="7">
        <v>0</v>
      </c>
      <c r="N79" s="7">
        <v>4</v>
      </c>
      <c r="O79" s="7">
        <v>9</v>
      </c>
      <c r="P79" s="7">
        <v>9</v>
      </c>
      <c r="Q79" s="82">
        <v>9</v>
      </c>
      <c r="R79" s="25">
        <v>9</v>
      </c>
      <c r="S79" s="25">
        <v>9</v>
      </c>
      <c r="T79" s="79" t="s">
        <v>121</v>
      </c>
      <c r="U79" s="127" t="s">
        <v>13</v>
      </c>
      <c r="V79" s="32">
        <v>0</v>
      </c>
      <c r="W79" s="32">
        <v>0</v>
      </c>
      <c r="X79" s="32">
        <v>0</v>
      </c>
      <c r="Y79" s="32">
        <v>600</v>
      </c>
      <c r="Z79" s="32">
        <v>0</v>
      </c>
      <c r="AA79" s="32">
        <v>0</v>
      </c>
      <c r="AB79" s="32">
        <f>AA79+Z79+Y79+X79+W79+V79</f>
        <v>600</v>
      </c>
      <c r="AC79" s="28">
        <v>2024</v>
      </c>
    </row>
    <row r="80" spans="1:30" s="6" customFormat="1" ht="60" customHeight="1" x14ac:dyDescent="0.25">
      <c r="A80" s="95"/>
      <c r="B80" s="96"/>
      <c r="C80" s="97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7"/>
      <c r="T80" s="99" t="s">
        <v>122</v>
      </c>
      <c r="U80" s="127" t="s">
        <v>3</v>
      </c>
      <c r="V80" s="33">
        <v>0</v>
      </c>
      <c r="W80" s="33">
        <v>0</v>
      </c>
      <c r="X80" s="33">
        <v>0</v>
      </c>
      <c r="Y80" s="33">
        <v>1</v>
      </c>
      <c r="Z80" s="33">
        <v>0</v>
      </c>
      <c r="AA80" s="33">
        <v>0</v>
      </c>
      <c r="AB80" s="33">
        <v>1</v>
      </c>
      <c r="AC80" s="28">
        <v>2024</v>
      </c>
    </row>
    <row r="81" spans="1:30" s="6" customFormat="1" ht="77.25" customHeight="1" x14ac:dyDescent="0.35">
      <c r="A81" s="5"/>
      <c r="C81" s="7">
        <v>0</v>
      </c>
      <c r="D81" s="7">
        <v>1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</v>
      </c>
      <c r="L81" s="7">
        <v>1</v>
      </c>
      <c r="M81" s="7">
        <v>0</v>
      </c>
      <c r="N81" s="7">
        <v>4</v>
      </c>
      <c r="O81" s="7">
        <v>9</v>
      </c>
      <c r="P81" s="7">
        <v>9</v>
      </c>
      <c r="Q81" s="7">
        <v>9</v>
      </c>
      <c r="R81" s="25">
        <v>9</v>
      </c>
      <c r="S81" s="25">
        <v>9</v>
      </c>
      <c r="T81" s="79" t="s">
        <v>80</v>
      </c>
      <c r="U81" s="127" t="s">
        <v>13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32">
        <f>AA81+Z81+Y81+V81+X81+W81</f>
        <v>0</v>
      </c>
      <c r="AC81" s="127">
        <v>2026</v>
      </c>
      <c r="AD81" s="119"/>
    </row>
    <row r="82" spans="1:30" s="6" customFormat="1" ht="59.25" customHeight="1" x14ac:dyDescent="0.25">
      <c r="A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5" t="s">
        <v>107</v>
      </c>
      <c r="U82" s="127" t="s">
        <v>3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127">
        <v>2026</v>
      </c>
    </row>
    <row r="83" spans="1:30" s="6" customFormat="1" ht="64.5" customHeight="1" x14ac:dyDescent="0.25">
      <c r="A83" s="5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1" t="s">
        <v>81</v>
      </c>
      <c r="U83" s="15" t="s">
        <v>12</v>
      </c>
      <c r="V83" s="16">
        <f t="shared" ref="V83:AA83" si="5">V84+V97</f>
        <v>16025.2</v>
      </c>
      <c r="W83" s="16">
        <f>W84+W97</f>
        <v>29162.199999999997</v>
      </c>
      <c r="X83" s="16">
        <f t="shared" si="5"/>
        <v>14938.400000000001</v>
      </c>
      <c r="Y83" s="16">
        <f>Y84+Y97</f>
        <v>20255.900000000001</v>
      </c>
      <c r="Z83" s="16">
        <f t="shared" si="5"/>
        <v>20562.400000000001</v>
      </c>
      <c r="AA83" s="16">
        <f t="shared" si="5"/>
        <v>20562.400000000001</v>
      </c>
      <c r="AB83" s="16">
        <f>SUM(V83:AA83)</f>
        <v>121506.5</v>
      </c>
      <c r="AC83" s="10">
        <v>2026</v>
      </c>
    </row>
    <row r="84" spans="1:30" s="6" customFormat="1" ht="57" customHeight="1" x14ac:dyDescent="0.3">
      <c r="A84" s="5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2" t="s">
        <v>82</v>
      </c>
      <c r="U84" s="80" t="s">
        <v>12</v>
      </c>
      <c r="V84" s="54">
        <f>V88+V90+V91</f>
        <v>7817.8</v>
      </c>
      <c r="W84" s="54">
        <f>W88+W90+W93+W94+W95</f>
        <v>19697.599999999999</v>
      </c>
      <c r="X84" s="54">
        <f>X88+X90</f>
        <v>4460.2</v>
      </c>
      <c r="Y84" s="54">
        <f>Y88+Y90</f>
        <v>3593.7</v>
      </c>
      <c r="Z84" s="54">
        <f>Z88+Z90</f>
        <v>3900.2</v>
      </c>
      <c r="AA84" s="54">
        <f>AA88+AA90</f>
        <v>3900.2</v>
      </c>
      <c r="AB84" s="54">
        <f>SUM(V84:AA84)</f>
        <v>43369.69999999999</v>
      </c>
      <c r="AC84" s="28">
        <v>2026</v>
      </c>
    </row>
    <row r="85" spans="1:30" s="6" customFormat="1" ht="36.75" customHeight="1" x14ac:dyDescent="0.25">
      <c r="A85" s="5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35" t="s">
        <v>83</v>
      </c>
      <c r="U85" s="130" t="s">
        <v>14</v>
      </c>
      <c r="V85" s="11">
        <v>30</v>
      </c>
      <c r="W85" s="11">
        <v>55.2</v>
      </c>
      <c r="X85" s="11">
        <v>55.2</v>
      </c>
      <c r="Y85" s="11">
        <v>58.3</v>
      </c>
      <c r="Z85" s="11">
        <v>58.3</v>
      </c>
      <c r="AA85" s="11">
        <v>58.6</v>
      </c>
      <c r="AB85" s="11">
        <v>58.6</v>
      </c>
      <c r="AC85" s="10">
        <v>2026</v>
      </c>
    </row>
    <row r="86" spans="1:30" s="6" customFormat="1" ht="38.25" customHeight="1" x14ac:dyDescent="0.4">
      <c r="A86" s="5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2" t="s">
        <v>114</v>
      </c>
      <c r="U86" s="130" t="s">
        <v>3</v>
      </c>
      <c r="V86" s="9">
        <v>46</v>
      </c>
      <c r="W86" s="9">
        <v>47</v>
      </c>
      <c r="X86" s="9">
        <v>48</v>
      </c>
      <c r="Y86" s="9">
        <v>48</v>
      </c>
      <c r="Z86" s="9">
        <v>48</v>
      </c>
      <c r="AA86" s="9">
        <v>48</v>
      </c>
      <c r="AB86" s="9">
        <v>48</v>
      </c>
      <c r="AC86" s="10">
        <v>2026</v>
      </c>
      <c r="AD86" s="100"/>
    </row>
    <row r="87" spans="1:30" s="6" customFormat="1" ht="81" customHeight="1" x14ac:dyDescent="0.25">
      <c r="A87" s="5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14" t="s">
        <v>84</v>
      </c>
      <c r="U87" s="128" t="s">
        <v>14</v>
      </c>
      <c r="V87" s="26">
        <v>8.5</v>
      </c>
      <c r="W87" s="26">
        <v>8.5</v>
      </c>
      <c r="X87" s="26">
        <v>8.5</v>
      </c>
      <c r="Y87" s="26">
        <v>14.5</v>
      </c>
      <c r="Z87" s="26">
        <v>14.5</v>
      </c>
      <c r="AA87" s="26">
        <v>14.5</v>
      </c>
      <c r="AB87" s="26">
        <v>14.5</v>
      </c>
      <c r="AC87" s="1">
        <v>2026</v>
      </c>
    </row>
    <row r="88" spans="1:30" s="6" customFormat="1" ht="45.75" customHeight="1" x14ac:dyDescent="0.35">
      <c r="A88" s="5"/>
      <c r="C88" s="7">
        <v>0</v>
      </c>
      <c r="D88" s="7">
        <v>1</v>
      </c>
      <c r="E88" s="7">
        <v>0</v>
      </c>
      <c r="F88" s="7">
        <v>0</v>
      </c>
      <c r="G88" s="7">
        <v>8</v>
      </c>
      <c r="H88" s="7">
        <v>0</v>
      </c>
      <c r="I88" s="7">
        <v>1</v>
      </c>
      <c r="J88" s="7">
        <v>0</v>
      </c>
      <c r="K88" s="7">
        <v>2</v>
      </c>
      <c r="L88" s="7">
        <v>2</v>
      </c>
      <c r="M88" s="7">
        <v>0</v>
      </c>
      <c r="N88" s="7">
        <v>1</v>
      </c>
      <c r="O88" s="7">
        <v>9</v>
      </c>
      <c r="P88" s="7">
        <v>9</v>
      </c>
      <c r="Q88" s="82">
        <v>9</v>
      </c>
      <c r="R88" s="25">
        <v>9</v>
      </c>
      <c r="S88" s="25">
        <v>9</v>
      </c>
      <c r="T88" s="2" t="s">
        <v>85</v>
      </c>
      <c r="U88" s="127" t="s">
        <v>12</v>
      </c>
      <c r="V88" s="31">
        <v>7701.1</v>
      </c>
      <c r="W88" s="31">
        <v>10169.4</v>
      </c>
      <c r="X88" s="31">
        <v>4447.7</v>
      </c>
      <c r="Y88" s="31">
        <v>3580.7</v>
      </c>
      <c r="Z88" s="31">
        <v>3887.2</v>
      </c>
      <c r="AA88" s="31">
        <v>3887.2</v>
      </c>
      <c r="AB88" s="32">
        <f>SUM(V88:AA88)</f>
        <v>33673.300000000003</v>
      </c>
      <c r="AC88" s="28">
        <v>2026</v>
      </c>
      <c r="AD88" s="90"/>
    </row>
    <row r="89" spans="1:30" s="6" customFormat="1" ht="38.25" customHeight="1" x14ac:dyDescent="0.35">
      <c r="A89" s="5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01"/>
      <c r="Q89" s="101"/>
      <c r="R89" s="101"/>
      <c r="S89" s="101"/>
      <c r="T89" s="102" t="s">
        <v>100</v>
      </c>
      <c r="U89" s="127" t="s">
        <v>3</v>
      </c>
      <c r="V89" s="34" t="s">
        <v>97</v>
      </c>
      <c r="W89" s="34" t="s">
        <v>98</v>
      </c>
      <c r="X89" s="34" t="s">
        <v>99</v>
      </c>
      <c r="Y89" s="34" t="s">
        <v>128</v>
      </c>
      <c r="Z89" s="34" t="s">
        <v>128</v>
      </c>
      <c r="AA89" s="34" t="s">
        <v>128</v>
      </c>
      <c r="AB89" s="121" t="s">
        <v>128</v>
      </c>
      <c r="AC89" s="127">
        <v>2026</v>
      </c>
      <c r="AD89" s="119">
        <v>80</v>
      </c>
    </row>
    <row r="90" spans="1:30" s="6" customFormat="1" ht="44.25" customHeight="1" x14ac:dyDescent="0.25">
      <c r="A90" s="5"/>
      <c r="C90" s="7">
        <v>0</v>
      </c>
      <c r="D90" s="7">
        <v>1</v>
      </c>
      <c r="E90" s="7">
        <v>0</v>
      </c>
      <c r="F90" s="7">
        <v>0</v>
      </c>
      <c r="G90" s="7">
        <v>8</v>
      </c>
      <c r="H90" s="7">
        <v>0</v>
      </c>
      <c r="I90" s="7">
        <v>1</v>
      </c>
      <c r="J90" s="7">
        <v>0</v>
      </c>
      <c r="K90" s="7">
        <v>2</v>
      </c>
      <c r="L90" s="7">
        <v>2</v>
      </c>
      <c r="M90" s="7">
        <v>0</v>
      </c>
      <c r="N90" s="7">
        <v>1</v>
      </c>
      <c r="O90" s="7">
        <v>9</v>
      </c>
      <c r="P90" s="7">
        <v>9</v>
      </c>
      <c r="Q90" s="7">
        <v>9</v>
      </c>
      <c r="R90" s="25">
        <v>9</v>
      </c>
      <c r="S90" s="25">
        <v>9</v>
      </c>
      <c r="T90" s="172" t="s">
        <v>86</v>
      </c>
      <c r="U90" s="158" t="s">
        <v>12</v>
      </c>
      <c r="V90" s="39">
        <v>94.7</v>
      </c>
      <c r="W90" s="39">
        <v>25.4</v>
      </c>
      <c r="X90" s="39">
        <v>12.5</v>
      </c>
      <c r="Y90" s="39">
        <v>13</v>
      </c>
      <c r="Z90" s="39">
        <v>13</v>
      </c>
      <c r="AA90" s="39">
        <v>13</v>
      </c>
      <c r="AB90" s="39">
        <f>AA90+Z90+Y90+X90+W90+V90</f>
        <v>171.60000000000002</v>
      </c>
      <c r="AC90" s="10">
        <v>2026</v>
      </c>
    </row>
    <row r="91" spans="1:30" s="6" customFormat="1" ht="33.75" customHeight="1" x14ac:dyDescent="0.25">
      <c r="A91" s="5"/>
      <c r="C91" s="7">
        <v>0</v>
      </c>
      <c r="D91" s="7">
        <v>0</v>
      </c>
      <c r="E91" s="7">
        <v>6</v>
      </c>
      <c r="F91" s="7">
        <v>0</v>
      </c>
      <c r="G91" s="7">
        <v>8</v>
      </c>
      <c r="H91" s="7">
        <v>0</v>
      </c>
      <c r="I91" s="7">
        <v>1</v>
      </c>
      <c r="J91" s="7">
        <v>0</v>
      </c>
      <c r="K91" s="7">
        <v>2</v>
      </c>
      <c r="L91" s="7">
        <v>2</v>
      </c>
      <c r="M91" s="7">
        <v>0</v>
      </c>
      <c r="N91" s="7">
        <v>1</v>
      </c>
      <c r="O91" s="7">
        <v>9</v>
      </c>
      <c r="P91" s="7">
        <v>9</v>
      </c>
      <c r="Q91" s="7">
        <v>9</v>
      </c>
      <c r="R91" s="25">
        <v>9</v>
      </c>
      <c r="S91" s="25">
        <v>9</v>
      </c>
      <c r="T91" s="189"/>
      <c r="U91" s="174"/>
      <c r="V91" s="23">
        <v>22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22</v>
      </c>
      <c r="AC91" s="1">
        <v>2021</v>
      </c>
    </row>
    <row r="92" spans="1:30" s="6" customFormat="1" ht="21" customHeight="1" x14ac:dyDescent="0.3">
      <c r="A92" s="5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" t="s">
        <v>87</v>
      </c>
      <c r="U92" s="127" t="s">
        <v>3</v>
      </c>
      <c r="V92" s="41">
        <v>3</v>
      </c>
      <c r="W92" s="41">
        <v>1</v>
      </c>
      <c r="X92" s="41">
        <v>1</v>
      </c>
      <c r="Y92" s="41">
        <v>1</v>
      </c>
      <c r="Z92" s="41">
        <v>1</v>
      </c>
      <c r="AA92" s="41">
        <v>1</v>
      </c>
      <c r="AB92" s="41">
        <v>3</v>
      </c>
      <c r="AC92" s="28">
        <v>2026</v>
      </c>
    </row>
    <row r="93" spans="1:30" s="6" customFormat="1" ht="21" customHeight="1" x14ac:dyDescent="0.25">
      <c r="A93" s="5"/>
      <c r="C93" s="7">
        <v>0</v>
      </c>
      <c r="D93" s="7">
        <v>0</v>
      </c>
      <c r="E93" s="7">
        <v>4</v>
      </c>
      <c r="F93" s="7">
        <v>0</v>
      </c>
      <c r="G93" s="7">
        <v>8</v>
      </c>
      <c r="H93" s="7">
        <v>0</v>
      </c>
      <c r="I93" s="7">
        <v>1</v>
      </c>
      <c r="J93" s="7">
        <v>0</v>
      </c>
      <c r="K93" s="7">
        <v>2</v>
      </c>
      <c r="L93" s="7">
        <v>2</v>
      </c>
      <c r="M93" s="7">
        <v>0</v>
      </c>
      <c r="N93" s="7">
        <v>1</v>
      </c>
      <c r="O93" s="7">
        <v>0</v>
      </c>
      <c r="P93" s="7">
        <v>0</v>
      </c>
      <c r="Q93" s="7">
        <v>7</v>
      </c>
      <c r="R93" s="7">
        <v>1</v>
      </c>
      <c r="S93" s="7">
        <v>2</v>
      </c>
      <c r="T93" s="172" t="s">
        <v>119</v>
      </c>
      <c r="U93" s="158" t="s">
        <v>12</v>
      </c>
      <c r="V93" s="39">
        <v>0</v>
      </c>
      <c r="W93" s="39">
        <v>3287.2</v>
      </c>
      <c r="X93" s="39">
        <v>0</v>
      </c>
      <c r="Y93" s="39">
        <v>0</v>
      </c>
      <c r="Z93" s="39">
        <v>0</v>
      </c>
      <c r="AA93" s="39">
        <v>0</v>
      </c>
      <c r="AB93" s="39">
        <f>SUM(V93:AA93)</f>
        <v>3287.2</v>
      </c>
      <c r="AC93" s="10">
        <v>2022</v>
      </c>
    </row>
    <row r="94" spans="1:30" s="6" customFormat="1" ht="19.5" customHeight="1" x14ac:dyDescent="0.25">
      <c r="A94" s="5"/>
      <c r="C94" s="7">
        <v>0</v>
      </c>
      <c r="D94" s="7">
        <v>0</v>
      </c>
      <c r="E94" s="7">
        <v>4</v>
      </c>
      <c r="F94" s="7">
        <v>0</v>
      </c>
      <c r="G94" s="7">
        <v>8</v>
      </c>
      <c r="H94" s="7">
        <v>0</v>
      </c>
      <c r="I94" s="7">
        <v>1</v>
      </c>
      <c r="J94" s="7">
        <v>0</v>
      </c>
      <c r="K94" s="7">
        <v>2</v>
      </c>
      <c r="L94" s="7">
        <v>2</v>
      </c>
      <c r="M94" s="7">
        <v>0</v>
      </c>
      <c r="N94" s="7">
        <v>1</v>
      </c>
      <c r="O94" s="7" t="s">
        <v>38</v>
      </c>
      <c r="P94" s="7">
        <v>0</v>
      </c>
      <c r="Q94" s="7">
        <v>7</v>
      </c>
      <c r="R94" s="7">
        <v>1</v>
      </c>
      <c r="S94" s="7">
        <v>2</v>
      </c>
      <c r="T94" s="173"/>
      <c r="U94" s="159"/>
      <c r="V94" s="39">
        <v>0</v>
      </c>
      <c r="W94" s="39">
        <v>621.6</v>
      </c>
      <c r="X94" s="39">
        <v>0</v>
      </c>
      <c r="Y94" s="39">
        <v>0</v>
      </c>
      <c r="Z94" s="39">
        <v>0</v>
      </c>
      <c r="AA94" s="39">
        <v>0</v>
      </c>
      <c r="AB94" s="39">
        <f>SUM(V94:AA94)</f>
        <v>621.6</v>
      </c>
      <c r="AC94" s="10">
        <v>2022</v>
      </c>
    </row>
    <row r="95" spans="1:30" s="6" customFormat="1" ht="23.25" customHeight="1" x14ac:dyDescent="0.25">
      <c r="A95" s="5"/>
      <c r="C95" s="7">
        <v>0</v>
      </c>
      <c r="D95" s="7">
        <v>0</v>
      </c>
      <c r="E95" s="7">
        <v>4</v>
      </c>
      <c r="F95" s="7">
        <v>0</v>
      </c>
      <c r="G95" s="7">
        <v>8</v>
      </c>
      <c r="H95" s="7">
        <v>0</v>
      </c>
      <c r="I95" s="7">
        <v>1</v>
      </c>
      <c r="J95" s="7">
        <v>0</v>
      </c>
      <c r="K95" s="7">
        <v>2</v>
      </c>
      <c r="L95" s="7">
        <v>2</v>
      </c>
      <c r="M95" s="7">
        <v>0</v>
      </c>
      <c r="N95" s="7">
        <v>1</v>
      </c>
      <c r="O95" s="7">
        <v>1</v>
      </c>
      <c r="P95" s="7">
        <v>0</v>
      </c>
      <c r="Q95" s="7">
        <v>7</v>
      </c>
      <c r="R95" s="25">
        <v>1</v>
      </c>
      <c r="S95" s="25">
        <v>2</v>
      </c>
      <c r="T95" s="189"/>
      <c r="U95" s="174"/>
      <c r="V95" s="39">
        <v>0</v>
      </c>
      <c r="W95" s="39">
        <v>5594</v>
      </c>
      <c r="X95" s="39">
        <v>0</v>
      </c>
      <c r="Y95" s="39">
        <v>0</v>
      </c>
      <c r="Z95" s="39">
        <v>0</v>
      </c>
      <c r="AA95" s="39">
        <v>0</v>
      </c>
      <c r="AB95" s="39">
        <f>SUM(V95:AA95)</f>
        <v>5594</v>
      </c>
      <c r="AC95" s="10">
        <v>2022</v>
      </c>
    </row>
    <row r="96" spans="1:30" s="6" customFormat="1" ht="22.5" customHeight="1" x14ac:dyDescent="0.3">
      <c r="A96" s="5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2" t="s">
        <v>115</v>
      </c>
      <c r="U96" s="145" t="s">
        <v>111</v>
      </c>
      <c r="V96" s="41">
        <v>0</v>
      </c>
      <c r="W96" s="33">
        <v>421.8</v>
      </c>
      <c r="X96" s="41">
        <v>0</v>
      </c>
      <c r="Y96" s="41">
        <v>0</v>
      </c>
      <c r="Z96" s="41">
        <v>0</v>
      </c>
      <c r="AA96" s="41">
        <v>0</v>
      </c>
      <c r="AB96" s="33">
        <v>421.8</v>
      </c>
      <c r="AC96" s="28">
        <v>2022</v>
      </c>
    </row>
    <row r="97" spans="1:30" s="89" customFormat="1" ht="40.5" customHeight="1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35" t="s">
        <v>88</v>
      </c>
      <c r="U97" s="15" t="s">
        <v>12</v>
      </c>
      <c r="V97" s="16">
        <f t="shared" ref="V97:AA97" si="6">V99+V101</f>
        <v>8207.4</v>
      </c>
      <c r="W97" s="16">
        <f>W99+W101</f>
        <v>9464.6</v>
      </c>
      <c r="X97" s="16">
        <f>X99+X101+X102</f>
        <v>10478.200000000001</v>
      </c>
      <c r="Y97" s="16">
        <f t="shared" si="6"/>
        <v>16662.2</v>
      </c>
      <c r="Z97" s="16">
        <f t="shared" si="6"/>
        <v>16662.2</v>
      </c>
      <c r="AA97" s="16">
        <f t="shared" si="6"/>
        <v>16662.2</v>
      </c>
      <c r="AB97" s="109">
        <f>AA97+Z97+Y97+X97+W97+V97</f>
        <v>78136.800000000003</v>
      </c>
      <c r="AC97" s="10">
        <v>2026</v>
      </c>
    </row>
    <row r="98" spans="1:30" s="89" customFormat="1" ht="57.75" customHeight="1" x14ac:dyDescent="0.3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12" t="s">
        <v>89</v>
      </c>
      <c r="U98" s="147" t="s">
        <v>14</v>
      </c>
      <c r="V98" s="39">
        <v>93.6</v>
      </c>
      <c r="W98" s="39">
        <v>93.6</v>
      </c>
      <c r="X98" s="39">
        <v>93.6</v>
      </c>
      <c r="Y98" s="39">
        <v>93.6</v>
      </c>
      <c r="Z98" s="39">
        <v>93.6</v>
      </c>
      <c r="AA98" s="39">
        <v>93.6</v>
      </c>
      <c r="AB98" s="39">
        <v>93.6</v>
      </c>
      <c r="AC98" s="10">
        <v>2026</v>
      </c>
      <c r="AD98" s="150"/>
    </row>
    <row r="99" spans="1:30" s="6" customFormat="1" ht="60" customHeight="1" x14ac:dyDescent="0.25">
      <c r="A99" s="5"/>
      <c r="C99" s="7">
        <v>0</v>
      </c>
      <c r="D99" s="7">
        <v>1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2</v>
      </c>
      <c r="L99" s="7">
        <v>2</v>
      </c>
      <c r="M99" s="7">
        <v>0</v>
      </c>
      <c r="N99" s="7">
        <v>2</v>
      </c>
      <c r="O99" s="7">
        <v>9</v>
      </c>
      <c r="P99" s="7">
        <v>9</v>
      </c>
      <c r="Q99" s="7">
        <v>9</v>
      </c>
      <c r="R99" s="25">
        <v>9</v>
      </c>
      <c r="S99" s="25">
        <v>9</v>
      </c>
      <c r="T99" s="149" t="s">
        <v>90</v>
      </c>
      <c r="U99" s="148" t="s">
        <v>12</v>
      </c>
      <c r="V99" s="26">
        <v>0</v>
      </c>
      <c r="W99" s="26">
        <v>54</v>
      </c>
      <c r="X99" s="26">
        <v>0</v>
      </c>
      <c r="Y99" s="26">
        <v>0</v>
      </c>
      <c r="Z99" s="26">
        <v>0</v>
      </c>
      <c r="AA99" s="26">
        <v>0</v>
      </c>
      <c r="AB99" s="26">
        <f>V99+W99+X99+Y99+Z99+AA99</f>
        <v>54</v>
      </c>
      <c r="AC99" s="88">
        <v>2022</v>
      </c>
    </row>
    <row r="100" spans="1:30" s="6" customFormat="1" ht="43.5" customHeight="1" x14ac:dyDescent="0.3">
      <c r="A100" s="5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2"/>
      <c r="O100" s="22"/>
      <c r="P100" s="22"/>
      <c r="Q100" s="22"/>
      <c r="R100" s="22"/>
      <c r="S100" s="22"/>
      <c r="T100" s="21" t="s">
        <v>108</v>
      </c>
      <c r="U100" s="128" t="s">
        <v>3</v>
      </c>
      <c r="V100" s="29">
        <v>0</v>
      </c>
      <c r="W100" s="29">
        <v>14</v>
      </c>
      <c r="X100" s="29">
        <v>0</v>
      </c>
      <c r="Y100" s="29">
        <v>0</v>
      </c>
      <c r="Z100" s="29">
        <v>0</v>
      </c>
      <c r="AA100" s="29">
        <v>0</v>
      </c>
      <c r="AB100" s="29">
        <v>14</v>
      </c>
      <c r="AC100" s="10">
        <v>2022</v>
      </c>
    </row>
    <row r="101" spans="1:30" s="6" customFormat="1" ht="41.25" customHeight="1" x14ac:dyDescent="0.25">
      <c r="A101" s="5"/>
      <c r="C101" s="17">
        <v>0</v>
      </c>
      <c r="D101" s="8">
        <v>1</v>
      </c>
      <c r="E101" s="8">
        <v>0</v>
      </c>
      <c r="F101" s="8">
        <v>0</v>
      </c>
      <c r="G101" s="8">
        <v>8</v>
      </c>
      <c r="H101" s="8">
        <v>0</v>
      </c>
      <c r="I101" s="8">
        <v>4</v>
      </c>
      <c r="J101" s="8">
        <v>0</v>
      </c>
      <c r="K101" s="8">
        <v>2</v>
      </c>
      <c r="L101" s="8">
        <v>2</v>
      </c>
      <c r="M101" s="8">
        <v>0</v>
      </c>
      <c r="N101" s="8">
        <v>2</v>
      </c>
      <c r="O101" s="8">
        <v>9</v>
      </c>
      <c r="P101" s="8">
        <v>9</v>
      </c>
      <c r="Q101" s="8">
        <v>9</v>
      </c>
      <c r="R101" s="8">
        <v>9</v>
      </c>
      <c r="S101" s="8">
        <v>9</v>
      </c>
      <c r="T101" s="179" t="s">
        <v>91</v>
      </c>
      <c r="U101" s="130" t="s">
        <v>12</v>
      </c>
      <c r="V101" s="11">
        <f>8402.6-195.2</f>
        <v>8207.4</v>
      </c>
      <c r="W101" s="11">
        <v>9410.6</v>
      </c>
      <c r="X101" s="11">
        <v>10343.5</v>
      </c>
      <c r="Y101" s="11">
        <v>16662.2</v>
      </c>
      <c r="Z101" s="11">
        <v>16662.2</v>
      </c>
      <c r="AA101" s="11">
        <v>16662.2</v>
      </c>
      <c r="AB101" s="11">
        <f>AA101+Z101+Y101+X101+W101+V101</f>
        <v>77948.100000000006</v>
      </c>
      <c r="AC101" s="10">
        <v>2026</v>
      </c>
    </row>
    <row r="102" spans="1:30" s="6" customFormat="1" ht="41.25" customHeight="1" x14ac:dyDescent="0.25">
      <c r="A102" s="5"/>
      <c r="C102" s="17">
        <v>0</v>
      </c>
      <c r="D102" s="8">
        <v>1</v>
      </c>
      <c r="E102" s="8">
        <v>0</v>
      </c>
      <c r="F102" s="8">
        <v>0</v>
      </c>
      <c r="G102" s="8">
        <v>8</v>
      </c>
      <c r="H102" s="8">
        <v>0</v>
      </c>
      <c r="I102" s="8">
        <v>4</v>
      </c>
      <c r="J102" s="8">
        <v>0</v>
      </c>
      <c r="K102" s="8">
        <v>2</v>
      </c>
      <c r="L102" s="8">
        <v>2</v>
      </c>
      <c r="M102" s="8">
        <v>0</v>
      </c>
      <c r="N102" s="8">
        <v>2</v>
      </c>
      <c r="O102" s="8">
        <v>5</v>
      </c>
      <c r="P102" s="8">
        <v>5</v>
      </c>
      <c r="Q102" s="8">
        <v>4</v>
      </c>
      <c r="R102" s="8">
        <v>9</v>
      </c>
      <c r="S102" s="8">
        <v>2</v>
      </c>
      <c r="T102" s="180"/>
      <c r="U102" s="130" t="s">
        <v>12</v>
      </c>
      <c r="V102" s="11">
        <v>0</v>
      </c>
      <c r="W102" s="11">
        <v>0</v>
      </c>
      <c r="X102" s="11">
        <v>134.69999999999999</v>
      </c>
      <c r="Y102" s="11">
        <v>0</v>
      </c>
      <c r="Z102" s="11">
        <v>0</v>
      </c>
      <c r="AA102" s="11">
        <v>0</v>
      </c>
      <c r="AB102" s="11">
        <v>0</v>
      </c>
      <c r="AC102" s="10">
        <v>2023</v>
      </c>
    </row>
    <row r="103" spans="1:30" s="6" customFormat="1" ht="37.5" customHeight="1" x14ac:dyDescent="0.25">
      <c r="A103" s="5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12" t="s">
        <v>92</v>
      </c>
      <c r="U103" s="130" t="s">
        <v>14</v>
      </c>
      <c r="V103" s="9">
        <v>100</v>
      </c>
      <c r="W103" s="9">
        <v>100</v>
      </c>
      <c r="X103" s="9">
        <v>100</v>
      </c>
      <c r="Y103" s="9">
        <v>100</v>
      </c>
      <c r="Z103" s="9">
        <v>100</v>
      </c>
      <c r="AA103" s="9">
        <v>100</v>
      </c>
      <c r="AB103" s="9">
        <v>100</v>
      </c>
      <c r="AC103" s="10">
        <v>2026</v>
      </c>
    </row>
    <row r="104" spans="1:30" s="6" customFormat="1" ht="39" customHeight="1" x14ac:dyDescent="0.3">
      <c r="A104" s="5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" t="s">
        <v>93</v>
      </c>
      <c r="U104" s="127" t="s">
        <v>34</v>
      </c>
      <c r="V104" s="29">
        <v>1</v>
      </c>
      <c r="W104" s="29">
        <v>1</v>
      </c>
      <c r="X104" s="29">
        <v>1</v>
      </c>
      <c r="Y104" s="29">
        <v>1</v>
      </c>
      <c r="Z104" s="29">
        <v>1</v>
      </c>
      <c r="AA104" s="29">
        <v>1</v>
      </c>
      <c r="AB104" s="29">
        <v>1</v>
      </c>
      <c r="AC104" s="8">
        <v>2026</v>
      </c>
    </row>
    <row r="105" spans="1:30" s="6" customFormat="1" ht="42" customHeight="1" x14ac:dyDescent="0.35">
      <c r="A105" s="5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35" t="s">
        <v>109</v>
      </c>
      <c r="U105" s="130" t="s">
        <v>4</v>
      </c>
      <c r="V105" s="9">
        <v>50</v>
      </c>
      <c r="W105" s="9">
        <v>95</v>
      </c>
      <c r="X105" s="9">
        <v>64</v>
      </c>
      <c r="Y105" s="9">
        <v>50</v>
      </c>
      <c r="Z105" s="9">
        <v>50</v>
      </c>
      <c r="AA105" s="9">
        <v>50</v>
      </c>
      <c r="AB105" s="9">
        <v>345</v>
      </c>
      <c r="AC105" s="10">
        <v>2026</v>
      </c>
      <c r="AD105" s="123"/>
    </row>
    <row r="106" spans="1:30" s="50" customFormat="1" ht="54.75" customHeight="1" x14ac:dyDescent="0.4">
      <c r="A106" s="104"/>
      <c r="B106" s="104"/>
      <c r="C106" s="105"/>
      <c r="D106" s="105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25"/>
      <c r="X106" s="191"/>
      <c r="Y106" s="191"/>
      <c r="Z106" s="191"/>
      <c r="AA106" s="191"/>
      <c r="AB106" s="191"/>
      <c r="AC106" s="106" t="s">
        <v>46</v>
      </c>
    </row>
    <row r="107" spans="1:30" s="50" customFormat="1" ht="71.45" customHeight="1" x14ac:dyDescent="0.25">
      <c r="A107" s="104"/>
      <c r="B107" s="104"/>
      <c r="C107" s="177"/>
      <c r="D107" s="177"/>
      <c r="E107" s="132"/>
      <c r="Z107" s="51"/>
      <c r="AA107" s="51"/>
    </row>
    <row r="108" spans="1:30" s="50" customFormat="1" ht="20.25" x14ac:dyDescent="0.25">
      <c r="A108" s="104"/>
      <c r="B108" s="104"/>
      <c r="C108" s="104"/>
      <c r="D108" s="104"/>
      <c r="E108" s="104"/>
      <c r="F108" s="183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52"/>
    </row>
    <row r="109" spans="1:30" s="50" customFormat="1" x14ac:dyDescent="0.25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30" s="50" customFormat="1" x14ac:dyDescent="0.25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52"/>
      <c r="U110" s="52"/>
      <c r="V110" s="52"/>
      <c r="W110" s="52"/>
      <c r="X110" s="52"/>
      <c r="Y110" s="52"/>
      <c r="Z110" s="53"/>
      <c r="AA110" s="53"/>
      <c r="AB110" s="52"/>
      <c r="AC110" s="52"/>
    </row>
    <row r="111" spans="1:30" s="50" customFormat="1" x14ac:dyDescent="0.25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30" s="50" customFormat="1" x14ac:dyDescent="0.25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s="50" customFormat="1" x14ac:dyDescent="0.25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s="50" customFormat="1" x14ac:dyDescent="0.25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s="50" customFormat="1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29" s="50" customFormat="1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29" s="50" customForma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s="50" customFormat="1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s="50" customFormat="1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s="50" customFormat="1" x14ac:dyDescent="0.25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s="50" customFormat="1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s="50" customFormat="1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s="50" customFormat="1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s="50" customFormat="1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s="50" customFormat="1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s="50" customFormat="1" x14ac:dyDescent="0.25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s="50" customFormat="1" x14ac:dyDescent="0.25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s="50" customFormat="1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s="50" customFormat="1" x14ac:dyDescent="0.25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s="50" customFormat="1" x14ac:dyDescent="0.25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s="50" customFormat="1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s="50" customFormat="1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s="50" customForma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s="50" customFormat="1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s="50" customFormat="1" x14ac:dyDescent="0.25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s="50" customFormat="1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s="50" customFormat="1" x14ac:dyDescent="0.25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s="50" customFormat="1" x14ac:dyDescent="0.25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s="50" customFormat="1" x14ac:dyDescent="0.25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s="50" customFormat="1" x14ac:dyDescent="0.25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s="50" customFormat="1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s="50" customFormat="1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s="50" customFormat="1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s="50" customFormat="1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s="50" customFormat="1" x14ac:dyDescent="0.25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s="50" customForma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s="50" customFormat="1" x14ac:dyDescent="0.25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s="50" customFormat="1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s="50" customFormat="1" x14ac:dyDescent="0.25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s="50" customFormat="1" x14ac:dyDescent="0.25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s="50" customFormat="1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s="50" customFormat="1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s="50" customFormat="1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s="50" customFormat="1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s="50" customFormat="1" x14ac:dyDescent="0.25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s="50" customFormat="1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s="50" customFormat="1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s="50" customFormat="1" x14ac:dyDescent="0.25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s="50" customFormat="1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s="50" customFormat="1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s="50" customFormat="1" x14ac:dyDescent="0.25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s="50" customFormat="1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s="50" customFormat="1" x14ac:dyDescent="0.25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s="50" customFormat="1" x14ac:dyDescent="0.25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s="50" customFormat="1" x14ac:dyDescent="0.25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s="50" customFormat="1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s="50" customFormat="1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s="50" customFormat="1" x14ac:dyDescent="0.25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s="50" customFormat="1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s="50" customFormat="1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s="50" customFormat="1" x14ac:dyDescent="0.25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s="50" customFormat="1" x14ac:dyDescent="0.25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s="50" customFormat="1" x14ac:dyDescent="0.25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s="50" customFormat="1" x14ac:dyDescent="0.25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s="50" customForma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s="50" customFormat="1" x14ac:dyDescent="0.25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s="50" customFormat="1" x14ac:dyDescent="0.25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s="50" customFormat="1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s="50" customFormat="1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s="50" customFormat="1" x14ac:dyDescent="0.25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s="50" customFormat="1" x14ac:dyDescent="0.25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s="50" customFormat="1" x14ac:dyDescent="0.25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s="50" customFormat="1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s="50" customFormat="1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s="50" customFormat="1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s="50" customFormat="1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s="50" customFormat="1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s="50" customFormat="1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s="50" customFormat="1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s="50" customFormat="1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s="50" customFormat="1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s="50" customFormat="1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s="50" customFormat="1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s="50" customFormat="1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s="50" customFormat="1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s="50" customFormat="1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s="50" customFormat="1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s="50" customFormat="1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s="50" customFormat="1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s="50" customFormat="1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s="50" customFormat="1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s="50" customFormat="1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s="50" customFormat="1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s="50" customForma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s="50" customFormat="1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s="50" customFormat="1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s="50" customFormat="1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s="50" customFormat="1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s="50" customFormat="1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s="50" customFormat="1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s="50" customFormat="1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s="50" customFormat="1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s="50" customFormat="1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s="50" customFormat="1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s="50" customFormat="1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s="50" customFormat="1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s="50" customFormat="1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s="50" customFormat="1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s="50" customFormat="1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s="50" customFormat="1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s="50" customFormat="1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s="50" customFormat="1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s="50" customFormat="1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s="50" customFormat="1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s="50" customFormat="1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s="50" customFormat="1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s="50" customFormat="1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s="50" customFormat="1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s="50" customFormat="1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s="50" customFormat="1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s="50" customFormat="1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s="50" customFormat="1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</row>
    <row r="233" spans="1:29" s="50" customForma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</row>
    <row r="234" spans="1:29" s="50" customFormat="1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</row>
    <row r="235" spans="1:29" s="50" customFormat="1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</row>
    <row r="236" spans="1:29" s="50" customFormat="1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</row>
    <row r="237" spans="1:29" s="50" customFormat="1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</row>
    <row r="238" spans="1:29" s="50" customFormat="1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spans="1:29" s="50" customFormat="1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spans="1:29" s="50" customFormat="1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spans="1:29" s="50" customFormat="1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spans="1:29" s="50" customFormat="1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spans="1:29" s="50" customFormat="1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</row>
    <row r="244" spans="1:29" s="50" customFormat="1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</row>
    <row r="245" spans="1:29" s="50" customFormat="1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</row>
    <row r="246" spans="1:29" s="50" customFormat="1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</row>
    <row r="247" spans="1:29" s="50" customFormat="1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</row>
    <row r="248" spans="1:29" s="50" customFormat="1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</row>
    <row r="249" spans="1:29" s="50" customFormat="1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</row>
    <row r="250" spans="1:29" s="50" customFormat="1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</row>
    <row r="251" spans="1:29" s="50" customFormat="1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</row>
    <row r="252" spans="1:29" s="50" customFormat="1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</row>
    <row r="253" spans="1:29" s="50" customFormat="1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</row>
    <row r="254" spans="1:29" s="50" customFormat="1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</row>
    <row r="255" spans="1:29" s="50" customFormat="1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</row>
    <row r="256" spans="1:29" s="50" customFormat="1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</row>
    <row r="257" spans="1:29" s="50" customFormat="1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</row>
    <row r="258" spans="1:29" s="50" customFormat="1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</row>
    <row r="259" spans="1:29" s="50" customFormat="1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</row>
    <row r="260" spans="1:29" s="50" customFormat="1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</row>
    <row r="261" spans="1:29" s="50" customFormat="1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</row>
    <row r="262" spans="1:29" s="50" customFormat="1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</row>
    <row r="263" spans="1:29" s="50" customFormat="1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</row>
    <row r="264" spans="1:29" s="50" customFormat="1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</row>
    <row r="265" spans="1:29" s="50" customFormat="1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</row>
    <row r="266" spans="1:29" s="50" customFormat="1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</row>
    <row r="267" spans="1:29" s="50" customFormat="1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</row>
    <row r="268" spans="1:29" s="50" customFormat="1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</row>
    <row r="269" spans="1:29" s="50" customFormat="1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</row>
    <row r="270" spans="1:29" s="50" customFormat="1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</row>
    <row r="271" spans="1:29" s="50" customFormat="1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</row>
    <row r="272" spans="1:29" s="50" customFormat="1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</row>
    <row r="273" spans="1:29" s="50" customFormat="1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spans="1:29" s="50" customFormat="1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</row>
    <row r="275" spans="1:29" s="50" customFormat="1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</row>
    <row r="276" spans="1:29" s="50" customFormat="1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</row>
    <row r="277" spans="1:29" s="50" customForma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</row>
    <row r="278" spans="1:29" s="50" customFormat="1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</row>
    <row r="279" spans="1:29" s="50" customFormat="1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</row>
    <row r="280" spans="1:29" s="50" customFormat="1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</row>
    <row r="281" spans="1:29" s="50" customFormat="1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</row>
    <row r="282" spans="1:29" s="50" customFormat="1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</row>
    <row r="283" spans="1:29" s="50" customFormat="1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</row>
    <row r="284" spans="1:29" s="50" customFormat="1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</row>
    <row r="285" spans="1:29" s="50" customFormat="1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</row>
    <row r="286" spans="1:29" s="50" customFormat="1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</row>
    <row r="287" spans="1:29" s="50" customFormat="1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</row>
    <row r="288" spans="1:29" s="50" customFormat="1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</row>
    <row r="289" spans="1:29" s="50" customFormat="1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</row>
    <row r="290" spans="1:29" s="50" customFormat="1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</row>
    <row r="291" spans="1:29" s="50" customFormat="1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</row>
    <row r="292" spans="1:29" s="50" customFormat="1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</row>
    <row r="293" spans="1:29" s="50" customFormat="1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</row>
    <row r="294" spans="1:29" s="50" customFormat="1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</row>
    <row r="295" spans="1:29" s="50" customFormat="1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</row>
    <row r="296" spans="1:29" s="50" customFormat="1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</row>
    <row r="297" spans="1:29" s="50" customFormat="1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</row>
    <row r="298" spans="1:29" s="50" customFormat="1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</row>
    <row r="299" spans="1:29" s="50" customFormat="1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</row>
    <row r="300" spans="1:29" s="50" customFormat="1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</row>
    <row r="301" spans="1:29" s="50" customFormat="1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</row>
    <row r="302" spans="1:29" s="50" customFormat="1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</row>
    <row r="303" spans="1:29" s="50" customFormat="1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</row>
    <row r="304" spans="1:29" s="50" customFormat="1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</row>
    <row r="305" spans="1:29" s="50" customFormat="1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</row>
    <row r="306" spans="1:29" s="50" customFormat="1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</row>
    <row r="307" spans="1:29" s="50" customFormat="1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</row>
    <row r="308" spans="1:29" s="50" customFormat="1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</row>
    <row r="309" spans="1:29" s="50" customFormat="1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</row>
    <row r="310" spans="1:29" s="50" customFormat="1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</row>
    <row r="311" spans="1:29" s="50" customFormat="1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</row>
    <row r="312" spans="1:29" s="50" customFormat="1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</row>
    <row r="313" spans="1:29" s="50" customFormat="1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</row>
    <row r="314" spans="1:29" s="50" customFormat="1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</row>
    <row r="315" spans="1:29" s="50" customFormat="1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</row>
    <row r="316" spans="1:29" s="50" customFormat="1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</row>
    <row r="317" spans="1:29" s="50" customFormat="1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</row>
    <row r="318" spans="1:29" s="50" customFormat="1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</row>
    <row r="319" spans="1:29" s="50" customFormat="1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</row>
    <row r="320" spans="1:29" s="50" customFormat="1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</row>
    <row r="321" spans="1:29" s="50" customFormat="1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</row>
    <row r="322" spans="1:29" s="50" customFormat="1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</row>
    <row r="323" spans="1:29" s="50" customFormat="1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</row>
    <row r="324" spans="1:29" s="50" customFormat="1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</row>
    <row r="325" spans="1:29" s="50" customFormat="1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</row>
    <row r="326" spans="1:29" s="50" customFormat="1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</row>
    <row r="327" spans="1:29" s="50" customFormat="1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</row>
    <row r="328" spans="1:29" s="50" customFormat="1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</row>
    <row r="329" spans="1:29" s="50" customFormat="1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</row>
    <row r="330" spans="1:29" s="50" customFormat="1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</row>
    <row r="331" spans="1:29" s="50" customFormat="1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</row>
    <row r="332" spans="1:29" s="50" customFormat="1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</row>
    <row r="333" spans="1:29" s="50" customFormat="1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</row>
    <row r="334" spans="1:29" s="50" customFormat="1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</row>
    <row r="335" spans="1:29" s="50" customFormat="1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</row>
    <row r="336" spans="1:29" s="50" customFormat="1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</row>
    <row r="337" spans="1:29" s="50" customFormat="1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</row>
    <row r="338" spans="1:29" s="50" customFormat="1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</row>
    <row r="339" spans="1:29" s="50" customFormat="1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</row>
    <row r="340" spans="1:29" s="50" customFormat="1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</row>
    <row r="341" spans="1:29" s="50" customFormat="1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</row>
    <row r="342" spans="1:29" s="50" customFormat="1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</row>
    <row r="343" spans="1:29" s="50" customFormat="1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</row>
    <row r="344" spans="1:29" s="50" customFormat="1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</row>
    <row r="345" spans="1:29" s="50" customFormat="1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</row>
    <row r="346" spans="1:29" s="50" customFormat="1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</row>
    <row r="347" spans="1:29" s="50" customFormat="1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</row>
    <row r="348" spans="1:29" s="50" customFormat="1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</row>
    <row r="349" spans="1:29" s="50" customFormat="1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</row>
    <row r="350" spans="1:29" s="50" customFormat="1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</row>
    <row r="351" spans="1:29" s="50" customFormat="1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</row>
    <row r="352" spans="1:29" s="50" customFormat="1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</row>
    <row r="353" spans="1:29" s="50" customFormat="1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</row>
    <row r="354" spans="1:29" s="50" customFormat="1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</row>
    <row r="355" spans="1:29" s="50" customFormat="1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</row>
    <row r="356" spans="1:29" s="50" customFormat="1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</row>
    <row r="357" spans="1:29" s="50" customFormat="1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</row>
    <row r="358" spans="1:29" s="50" customFormat="1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</row>
    <row r="359" spans="1:29" s="50" customFormat="1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</row>
    <row r="360" spans="1:29" s="50" customFormat="1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</row>
    <row r="361" spans="1:29" s="50" customFormat="1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</row>
    <row r="362" spans="1:29" s="50" customFormat="1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</row>
    <row r="363" spans="1:29" s="50" customFormat="1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</row>
    <row r="364" spans="1:29" s="50" customFormat="1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</row>
    <row r="365" spans="1:29" s="50" customFormat="1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</row>
    <row r="366" spans="1:29" s="50" customFormat="1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</row>
    <row r="367" spans="1:29" s="50" customFormat="1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</row>
    <row r="368" spans="1:29" s="50" customFormat="1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</row>
    <row r="369" spans="1:29" s="50" customFormat="1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</row>
    <row r="370" spans="1:29" s="50" customFormat="1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</row>
    <row r="371" spans="1:29" s="50" customFormat="1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</row>
    <row r="372" spans="1:29" s="50" customFormat="1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</row>
    <row r="373" spans="1:29" s="50" customFormat="1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</row>
    <row r="374" spans="1:29" s="50" customFormat="1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</row>
    <row r="375" spans="1:29" s="50" customFormat="1" x14ac:dyDescent="0.25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</row>
    <row r="376" spans="1:29" s="50" customFormat="1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</row>
    <row r="377" spans="1:29" s="50" customFormat="1" x14ac:dyDescent="0.25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</row>
    <row r="378" spans="1:29" s="50" customFormat="1" x14ac:dyDescent="0.25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</row>
    <row r="379" spans="1:29" s="50" customFormat="1" x14ac:dyDescent="0.25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</row>
    <row r="380" spans="1:29" s="50" customFormat="1" x14ac:dyDescent="0.25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</row>
    <row r="381" spans="1:29" s="50" customFormat="1" x14ac:dyDescent="0.25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</row>
    <row r="382" spans="1:29" s="50" customFormat="1" x14ac:dyDescent="0.25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</row>
    <row r="383" spans="1:29" s="50" customFormat="1" x14ac:dyDescent="0.25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</row>
    <row r="384" spans="1:29" s="50" customFormat="1" x14ac:dyDescent="0.25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</row>
    <row r="385" spans="1:29" s="50" customFormat="1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</row>
    <row r="386" spans="1:29" s="50" customFormat="1" x14ac:dyDescent="0.25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</row>
    <row r="387" spans="1:29" s="50" customFormat="1" x14ac:dyDescent="0.25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</row>
    <row r="388" spans="1:29" s="50" customFormat="1" x14ac:dyDescent="0.25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</row>
    <row r="389" spans="1:29" s="50" customFormat="1" x14ac:dyDescent="0.25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</row>
    <row r="390" spans="1:29" s="50" customFormat="1" x14ac:dyDescent="0.25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</row>
    <row r="391" spans="1:29" s="50" customFormat="1" x14ac:dyDescent="0.25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</row>
    <row r="392" spans="1:29" s="50" customFormat="1" x14ac:dyDescent="0.25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</row>
    <row r="393" spans="1:29" s="50" customFormat="1" x14ac:dyDescent="0.25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</row>
    <row r="394" spans="1:29" s="50" customFormat="1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</row>
    <row r="395" spans="1:29" s="50" customFormat="1" x14ac:dyDescent="0.2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</row>
    <row r="396" spans="1:29" s="50" customFormat="1" x14ac:dyDescent="0.25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</row>
    <row r="397" spans="1:29" s="50" customFormat="1" x14ac:dyDescent="0.25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</row>
    <row r="398" spans="1:29" s="50" customFormat="1" x14ac:dyDescent="0.25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</row>
    <row r="399" spans="1:29" s="50" customFormat="1" x14ac:dyDescent="0.25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</row>
    <row r="400" spans="1:29" s="50" customFormat="1" x14ac:dyDescent="0.25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</row>
    <row r="401" spans="1:29" s="50" customFormat="1" x14ac:dyDescent="0.25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</row>
    <row r="402" spans="1:29" s="50" customFormat="1" x14ac:dyDescent="0.25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</row>
    <row r="403" spans="1:29" s="50" customFormat="1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</row>
    <row r="404" spans="1:29" s="50" customFormat="1" x14ac:dyDescent="0.25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</row>
    <row r="405" spans="1:29" s="50" customFormat="1" x14ac:dyDescent="0.25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</row>
    <row r="406" spans="1:29" s="50" customFormat="1" x14ac:dyDescent="0.25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</row>
    <row r="407" spans="1:29" s="50" customFormat="1" x14ac:dyDescent="0.25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</row>
    <row r="408" spans="1:29" s="50" customFormat="1" x14ac:dyDescent="0.25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</row>
    <row r="409" spans="1:29" s="50" customFormat="1" x14ac:dyDescent="0.25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</row>
    <row r="410" spans="1:29" s="50" customFormat="1" x14ac:dyDescent="0.25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</row>
    <row r="411" spans="1:29" s="50" customFormat="1" x14ac:dyDescent="0.25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</row>
    <row r="412" spans="1:29" s="50" customFormat="1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</row>
    <row r="413" spans="1:29" s="50" customFormat="1" x14ac:dyDescent="0.25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</row>
    <row r="414" spans="1:29" s="50" customFormat="1" x14ac:dyDescent="0.25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</row>
    <row r="415" spans="1:29" s="50" customFormat="1" x14ac:dyDescent="0.25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</row>
    <row r="416" spans="1:29" s="50" customFormat="1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</row>
    <row r="417" spans="1:29" s="50" customFormat="1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</row>
    <row r="418" spans="1:29" s="50" customFormat="1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</row>
    <row r="419" spans="1:29" s="50" customFormat="1" x14ac:dyDescent="0.25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</row>
    <row r="420" spans="1:29" s="50" customFormat="1" x14ac:dyDescent="0.25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</row>
    <row r="421" spans="1:29" s="50" customFormat="1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</row>
    <row r="422" spans="1:29" s="50" customFormat="1" x14ac:dyDescent="0.2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</row>
    <row r="423" spans="1:29" s="50" customFormat="1" x14ac:dyDescent="0.2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</row>
    <row r="424" spans="1:29" s="50" customFormat="1" x14ac:dyDescent="0.25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</row>
    <row r="425" spans="1:29" s="50" customFormat="1" x14ac:dyDescent="0.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</row>
    <row r="426" spans="1:29" s="50" customFormat="1" x14ac:dyDescent="0.25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</row>
    <row r="427" spans="1:29" s="50" customFormat="1" x14ac:dyDescent="0.25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</row>
    <row r="428" spans="1:29" s="50" customFormat="1" x14ac:dyDescent="0.25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</row>
    <row r="429" spans="1:29" s="50" customFormat="1" x14ac:dyDescent="0.25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</row>
    <row r="430" spans="1:29" s="50" customFormat="1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</row>
    <row r="431" spans="1:29" s="50" customFormat="1" x14ac:dyDescent="0.25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</row>
    <row r="432" spans="1:29" s="50" customFormat="1" x14ac:dyDescent="0.25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</row>
    <row r="433" spans="1:29" s="50" customFormat="1" x14ac:dyDescent="0.25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</row>
    <row r="434" spans="1:29" s="50" customFormat="1" x14ac:dyDescent="0.25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</row>
    <row r="435" spans="1:29" s="50" customFormat="1" x14ac:dyDescent="0.2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</row>
    <row r="436" spans="1:29" s="50" customFormat="1" x14ac:dyDescent="0.25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</row>
    <row r="437" spans="1:29" s="50" customFormat="1" x14ac:dyDescent="0.25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</row>
    <row r="438" spans="1:29" s="50" customFormat="1" x14ac:dyDescent="0.25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</row>
    <row r="439" spans="1:29" s="50" customFormat="1" x14ac:dyDescent="0.25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</row>
    <row r="440" spans="1:29" s="50" customFormat="1" x14ac:dyDescent="0.25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</row>
    <row r="441" spans="1:29" s="50" customFormat="1" x14ac:dyDescent="0.25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</row>
    <row r="442" spans="1:29" s="50" customFormat="1" x14ac:dyDescent="0.25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</row>
    <row r="443" spans="1:29" s="50" customFormat="1" x14ac:dyDescent="0.25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</row>
    <row r="444" spans="1:29" s="50" customFormat="1" x14ac:dyDescent="0.25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</row>
    <row r="445" spans="1:29" s="50" customFormat="1" x14ac:dyDescent="0.2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</row>
    <row r="446" spans="1:29" s="50" customFormat="1" x14ac:dyDescent="0.25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</row>
    <row r="447" spans="1:29" s="50" customFormat="1" x14ac:dyDescent="0.25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</row>
    <row r="448" spans="1:29" s="50" customFormat="1" x14ac:dyDescent="0.25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</row>
    <row r="449" spans="1:29" s="50" customFormat="1" x14ac:dyDescent="0.2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</row>
    <row r="450" spans="1:29" s="50" customFormat="1" x14ac:dyDescent="0.2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</row>
    <row r="451" spans="1:29" s="50" customFormat="1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</row>
    <row r="452" spans="1:29" s="50" customFormat="1" x14ac:dyDescent="0.25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</row>
    <row r="453" spans="1:29" s="50" customFormat="1" x14ac:dyDescent="0.25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</row>
    <row r="454" spans="1:29" s="50" customFormat="1" x14ac:dyDescent="0.25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</row>
    <row r="455" spans="1:29" s="50" customFormat="1" x14ac:dyDescent="0.2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</row>
    <row r="456" spans="1:29" s="50" customFormat="1" x14ac:dyDescent="0.25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</row>
    <row r="457" spans="1:29" s="50" customFormat="1" x14ac:dyDescent="0.25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</row>
    <row r="458" spans="1:29" s="50" customFormat="1" x14ac:dyDescent="0.25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</row>
    <row r="459" spans="1:29" s="50" customFormat="1" x14ac:dyDescent="0.25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</row>
    <row r="460" spans="1:29" s="50" customFormat="1" x14ac:dyDescent="0.25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</row>
    <row r="461" spans="1:29" s="50" customFormat="1" x14ac:dyDescent="0.25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</row>
    <row r="462" spans="1:29" s="50" customFormat="1" x14ac:dyDescent="0.25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</row>
    <row r="463" spans="1:29" s="50" customFormat="1" x14ac:dyDescent="0.25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</row>
    <row r="464" spans="1:29" s="50" customFormat="1" x14ac:dyDescent="0.25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</row>
    <row r="465" spans="1:29" s="50" customFormat="1" x14ac:dyDescent="0.2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</row>
    <row r="466" spans="1:29" s="50" customFormat="1" x14ac:dyDescent="0.25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</row>
    <row r="467" spans="1:29" s="50" customFormat="1" x14ac:dyDescent="0.25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</row>
    <row r="468" spans="1:29" s="50" customFormat="1" x14ac:dyDescent="0.25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</row>
    <row r="469" spans="1:29" s="50" customFormat="1" x14ac:dyDescent="0.25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</row>
    <row r="470" spans="1:29" s="50" customFormat="1" x14ac:dyDescent="0.25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</row>
    <row r="471" spans="1:29" s="50" customFormat="1" x14ac:dyDescent="0.25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</row>
    <row r="472" spans="1:29" s="50" customFormat="1" x14ac:dyDescent="0.25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</row>
    <row r="473" spans="1:29" s="50" customFormat="1" x14ac:dyDescent="0.25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</row>
    <row r="474" spans="1:29" s="50" customFormat="1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</row>
    <row r="475" spans="1:29" s="50" customFormat="1" x14ac:dyDescent="0.2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</row>
    <row r="476" spans="1:29" s="50" customFormat="1" x14ac:dyDescent="0.2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</row>
    <row r="477" spans="1:29" s="50" customFormat="1" x14ac:dyDescent="0.2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</row>
    <row r="478" spans="1:29" s="50" customFormat="1" x14ac:dyDescent="0.25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</row>
    <row r="479" spans="1:29" s="50" customFormat="1" x14ac:dyDescent="0.25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</row>
    <row r="480" spans="1:29" s="50" customFormat="1" x14ac:dyDescent="0.25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</row>
    <row r="481" spans="1:29" s="50" customFormat="1" x14ac:dyDescent="0.25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</row>
    <row r="482" spans="1:29" s="50" customFormat="1" x14ac:dyDescent="0.25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</row>
    <row r="483" spans="1:29" s="50" customFormat="1" x14ac:dyDescent="0.25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</row>
    <row r="484" spans="1:29" s="50" customFormat="1" x14ac:dyDescent="0.25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</row>
    <row r="485" spans="1:29" s="50" customFormat="1" x14ac:dyDescent="0.2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</row>
    <row r="486" spans="1:29" s="50" customFormat="1" x14ac:dyDescent="0.25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</row>
    <row r="487" spans="1:29" s="50" customFormat="1" x14ac:dyDescent="0.25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</row>
    <row r="488" spans="1:29" s="50" customFormat="1" x14ac:dyDescent="0.25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</row>
    <row r="489" spans="1:29" s="50" customFormat="1" x14ac:dyDescent="0.25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</row>
    <row r="490" spans="1:29" s="50" customFormat="1" x14ac:dyDescent="0.25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</row>
    <row r="491" spans="1:29" s="50" customFormat="1" x14ac:dyDescent="0.25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</row>
    <row r="492" spans="1:29" s="50" customFormat="1" x14ac:dyDescent="0.25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</row>
    <row r="493" spans="1:29" s="50" customFormat="1" x14ac:dyDescent="0.25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</row>
    <row r="494" spans="1:29" s="50" customFormat="1" x14ac:dyDescent="0.25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</row>
    <row r="495" spans="1:29" s="50" customFormat="1" x14ac:dyDescent="0.2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</row>
    <row r="496" spans="1:29" s="50" customFormat="1" x14ac:dyDescent="0.25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</row>
    <row r="497" spans="1:29" s="50" customFormat="1" x14ac:dyDescent="0.2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</row>
    <row r="498" spans="1:29" s="50" customFormat="1" x14ac:dyDescent="0.2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</row>
    <row r="499" spans="1:29" s="50" customFormat="1" x14ac:dyDescent="0.2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</row>
    <row r="500" spans="1:29" s="50" customFormat="1" x14ac:dyDescent="0.2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</row>
    <row r="501" spans="1:29" s="50" customFormat="1" x14ac:dyDescent="0.2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</row>
    <row r="502" spans="1:29" s="50" customFormat="1" x14ac:dyDescent="0.2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</row>
    <row r="503" spans="1:29" s="50" customFormat="1" x14ac:dyDescent="0.2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</row>
    <row r="504" spans="1:29" s="50" customFormat="1" x14ac:dyDescent="0.2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</row>
    <row r="505" spans="1:29" s="50" customFormat="1" x14ac:dyDescent="0.2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</row>
    <row r="506" spans="1:29" s="50" customFormat="1" x14ac:dyDescent="0.2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</row>
    <row r="507" spans="1:29" s="50" customFormat="1" x14ac:dyDescent="0.2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</row>
    <row r="508" spans="1:29" s="50" customFormat="1" x14ac:dyDescent="0.2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</row>
    <row r="509" spans="1:29" s="50" customFormat="1" x14ac:dyDescent="0.2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</row>
    <row r="510" spans="1:29" s="50" customFormat="1" x14ac:dyDescent="0.2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</row>
    <row r="511" spans="1:29" s="50" customFormat="1" x14ac:dyDescent="0.2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</row>
    <row r="512" spans="1:29" s="50" customFormat="1" x14ac:dyDescent="0.2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</row>
    <row r="513" spans="1:29" s="50" customFormat="1" x14ac:dyDescent="0.2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</row>
    <row r="514" spans="1:29" s="50" customFormat="1" x14ac:dyDescent="0.2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</row>
    <row r="515" spans="1:29" s="50" customFormat="1" x14ac:dyDescent="0.2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</row>
    <row r="516" spans="1:29" s="50" customFormat="1" x14ac:dyDescent="0.25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</row>
    <row r="517" spans="1:29" s="50" customFormat="1" x14ac:dyDescent="0.25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</row>
    <row r="518" spans="1:29" s="50" customFormat="1" x14ac:dyDescent="0.2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</row>
    <row r="519" spans="1:29" s="50" customFormat="1" x14ac:dyDescent="0.2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</row>
    <row r="520" spans="1:29" s="50" customFormat="1" x14ac:dyDescent="0.2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</row>
    <row r="521" spans="1:29" s="50" customFormat="1" x14ac:dyDescent="0.2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</row>
    <row r="522" spans="1:29" s="50" customFormat="1" x14ac:dyDescent="0.2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</row>
    <row r="523" spans="1:29" s="50" customFormat="1" x14ac:dyDescent="0.2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</row>
    <row r="524" spans="1:29" s="50" customFormat="1" x14ac:dyDescent="0.2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</row>
    <row r="525" spans="1:29" s="50" customFormat="1" x14ac:dyDescent="0.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</row>
    <row r="526" spans="1:29" s="50" customFormat="1" x14ac:dyDescent="0.2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</row>
    <row r="527" spans="1:29" s="50" customFormat="1" x14ac:dyDescent="0.2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</row>
    <row r="528" spans="1:29" s="50" customFormat="1" x14ac:dyDescent="0.25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</row>
    <row r="529" spans="1:29" s="50" customFormat="1" x14ac:dyDescent="0.25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</row>
    <row r="530" spans="1:29" s="50" customFormat="1" x14ac:dyDescent="0.2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</row>
    <row r="531" spans="1:29" s="50" customFormat="1" x14ac:dyDescent="0.2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</row>
    <row r="532" spans="1:29" s="50" customFormat="1" x14ac:dyDescent="0.25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</row>
    <row r="533" spans="1:29" s="50" customFormat="1" x14ac:dyDescent="0.25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</row>
    <row r="534" spans="1:29" s="50" customFormat="1" x14ac:dyDescent="0.25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</row>
    <row r="535" spans="1:29" s="50" customFormat="1" x14ac:dyDescent="0.2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</row>
    <row r="536" spans="1:29" s="50" customFormat="1" x14ac:dyDescent="0.25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</row>
    <row r="537" spans="1:29" s="50" customFormat="1" x14ac:dyDescent="0.25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</row>
    <row r="538" spans="1:29" s="50" customFormat="1" x14ac:dyDescent="0.25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</row>
    <row r="539" spans="1:29" s="50" customFormat="1" x14ac:dyDescent="0.25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</row>
    <row r="540" spans="1:29" s="50" customFormat="1" x14ac:dyDescent="0.25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</row>
    <row r="541" spans="1:29" s="50" customFormat="1" x14ac:dyDescent="0.25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</row>
    <row r="542" spans="1:29" s="50" customFormat="1" x14ac:dyDescent="0.25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</row>
    <row r="543" spans="1:29" s="50" customFormat="1" x14ac:dyDescent="0.25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</row>
    <row r="544" spans="1:29" s="50" customFormat="1" x14ac:dyDescent="0.25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</row>
    <row r="545" spans="1:29" s="50" customFormat="1" x14ac:dyDescent="0.2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</row>
    <row r="546" spans="1:29" s="50" customFormat="1" x14ac:dyDescent="0.25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</row>
    <row r="547" spans="1:29" s="50" customFormat="1" x14ac:dyDescent="0.25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</row>
    <row r="548" spans="1:29" s="50" customFormat="1" x14ac:dyDescent="0.25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</row>
    <row r="549" spans="1:29" s="50" customFormat="1" x14ac:dyDescent="0.25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</row>
    <row r="550" spans="1:29" s="50" customFormat="1" x14ac:dyDescent="0.25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</row>
    <row r="551" spans="1:29" s="50" customFormat="1" x14ac:dyDescent="0.25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</row>
    <row r="552" spans="1:29" s="50" customFormat="1" x14ac:dyDescent="0.25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</row>
    <row r="553" spans="1:29" s="50" customFormat="1" x14ac:dyDescent="0.25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</row>
    <row r="554" spans="1:29" s="50" customFormat="1" x14ac:dyDescent="0.25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</row>
    <row r="555" spans="1:29" s="50" customFormat="1" x14ac:dyDescent="0.2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</row>
    <row r="556" spans="1:29" s="50" customFormat="1" x14ac:dyDescent="0.25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</row>
    <row r="557" spans="1:29" s="50" customFormat="1" x14ac:dyDescent="0.2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</row>
    <row r="558" spans="1:29" s="50" customFormat="1" x14ac:dyDescent="0.2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</row>
    <row r="559" spans="1:29" s="50" customFormat="1" x14ac:dyDescent="0.25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</row>
    <row r="560" spans="1:29" s="50" customFormat="1" x14ac:dyDescent="0.25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</row>
    <row r="561" spans="1:29" s="50" customFormat="1" x14ac:dyDescent="0.25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</row>
    <row r="562" spans="1:29" s="50" customFormat="1" x14ac:dyDescent="0.25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</row>
    <row r="563" spans="1:29" s="50" customFormat="1" x14ac:dyDescent="0.25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</row>
    <row r="564" spans="1:29" s="50" customFormat="1" x14ac:dyDescent="0.25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</row>
    <row r="565" spans="1:29" s="50" customFormat="1" x14ac:dyDescent="0.2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</row>
    <row r="566" spans="1:29" s="50" customFormat="1" x14ac:dyDescent="0.25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</row>
    <row r="567" spans="1:29" s="50" customFormat="1" x14ac:dyDescent="0.25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</row>
    <row r="568" spans="1:29" s="50" customFormat="1" x14ac:dyDescent="0.25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</row>
    <row r="569" spans="1:29" s="50" customFormat="1" x14ac:dyDescent="0.25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</row>
    <row r="570" spans="1:29" s="50" customFormat="1" x14ac:dyDescent="0.25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</row>
    <row r="571" spans="1:29" s="50" customFormat="1" x14ac:dyDescent="0.25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</row>
    <row r="572" spans="1:29" s="50" customFormat="1" x14ac:dyDescent="0.25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</row>
    <row r="573" spans="1:29" s="50" customFormat="1" x14ac:dyDescent="0.25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</row>
    <row r="574" spans="1:29" s="50" customFormat="1" x14ac:dyDescent="0.25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</row>
    <row r="575" spans="1:29" s="50" customFormat="1" x14ac:dyDescent="0.2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</row>
    <row r="576" spans="1:29" s="50" customFormat="1" x14ac:dyDescent="0.25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</row>
    <row r="577" spans="1:29" s="50" customFormat="1" x14ac:dyDescent="0.25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</row>
    <row r="578" spans="1:29" s="50" customFormat="1" x14ac:dyDescent="0.25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</row>
    <row r="579" spans="1:29" s="50" customFormat="1" x14ac:dyDescent="0.25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</row>
    <row r="580" spans="1:29" s="50" customFormat="1" x14ac:dyDescent="0.25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</row>
    <row r="581" spans="1:29" s="50" customFormat="1" x14ac:dyDescent="0.25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</row>
    <row r="582" spans="1:29" s="50" customFormat="1" x14ac:dyDescent="0.25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</row>
    <row r="583" spans="1:29" s="50" customFormat="1" x14ac:dyDescent="0.25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</row>
    <row r="584" spans="1:29" s="50" customFormat="1" x14ac:dyDescent="0.2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</row>
    <row r="585" spans="1:29" s="50" customFormat="1" x14ac:dyDescent="0.2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</row>
    <row r="586" spans="1:29" s="50" customFormat="1" x14ac:dyDescent="0.25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</row>
    <row r="587" spans="1:29" s="50" customFormat="1" x14ac:dyDescent="0.25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</row>
    <row r="588" spans="1:29" s="50" customFormat="1" x14ac:dyDescent="0.25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</row>
    <row r="589" spans="1:29" s="50" customFormat="1" x14ac:dyDescent="0.25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</row>
    <row r="590" spans="1:29" s="50" customFormat="1" x14ac:dyDescent="0.25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</row>
    <row r="591" spans="1:29" s="50" customFormat="1" x14ac:dyDescent="0.25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</row>
    <row r="592" spans="1:29" s="50" customFormat="1" x14ac:dyDescent="0.25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</row>
    <row r="593" spans="1:29" s="50" customFormat="1" x14ac:dyDescent="0.25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</row>
    <row r="594" spans="1:29" s="50" customFormat="1" x14ac:dyDescent="0.25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</row>
    <row r="595" spans="1:29" s="50" customFormat="1" x14ac:dyDescent="0.2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</row>
    <row r="596" spans="1:29" s="50" customFormat="1" x14ac:dyDescent="0.25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</row>
    <row r="597" spans="1:29" s="50" customFormat="1" x14ac:dyDescent="0.25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</row>
    <row r="598" spans="1:29" s="50" customFormat="1" x14ac:dyDescent="0.25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</row>
    <row r="599" spans="1:29" s="50" customFormat="1" x14ac:dyDescent="0.25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</row>
    <row r="600" spans="1:29" s="50" customFormat="1" x14ac:dyDescent="0.25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</row>
    <row r="601" spans="1:29" s="50" customFormat="1" x14ac:dyDescent="0.25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</row>
    <row r="602" spans="1:29" s="50" customFormat="1" x14ac:dyDescent="0.25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</row>
    <row r="603" spans="1:29" s="50" customFormat="1" x14ac:dyDescent="0.25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</row>
    <row r="604" spans="1:29" s="50" customFormat="1" x14ac:dyDescent="0.25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</row>
    <row r="605" spans="1:29" s="50" customFormat="1" x14ac:dyDescent="0.2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</row>
    <row r="606" spans="1:29" s="50" customFormat="1" x14ac:dyDescent="0.25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</row>
    <row r="607" spans="1:29" s="50" customFormat="1" x14ac:dyDescent="0.25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</row>
    <row r="608" spans="1:29" s="50" customFormat="1" x14ac:dyDescent="0.25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</row>
    <row r="609" spans="1:29" s="50" customFormat="1" x14ac:dyDescent="0.25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</row>
    <row r="610" spans="1:29" s="50" customFormat="1" x14ac:dyDescent="0.25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</row>
    <row r="611" spans="1:29" s="50" customFormat="1" x14ac:dyDescent="0.2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</row>
    <row r="612" spans="1:29" s="50" customFormat="1" x14ac:dyDescent="0.2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</row>
    <row r="613" spans="1:29" s="50" customFormat="1" x14ac:dyDescent="0.25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</row>
    <row r="614" spans="1:29" s="50" customFormat="1" x14ac:dyDescent="0.25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</row>
    <row r="615" spans="1:29" s="50" customFormat="1" x14ac:dyDescent="0.2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</row>
    <row r="616" spans="1:29" s="50" customFormat="1" x14ac:dyDescent="0.25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</row>
    <row r="617" spans="1:29" s="50" customFormat="1" x14ac:dyDescent="0.25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</row>
    <row r="618" spans="1:29" s="50" customFormat="1" x14ac:dyDescent="0.25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</row>
    <row r="619" spans="1:29" s="50" customFormat="1" x14ac:dyDescent="0.25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</row>
    <row r="620" spans="1:29" s="50" customFormat="1" x14ac:dyDescent="0.25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</row>
    <row r="621" spans="1:29" s="50" customFormat="1" x14ac:dyDescent="0.25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</row>
    <row r="622" spans="1:29" s="50" customFormat="1" x14ac:dyDescent="0.25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</row>
    <row r="623" spans="1:29" s="50" customFormat="1" x14ac:dyDescent="0.25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</row>
    <row r="624" spans="1:29" s="50" customFormat="1" x14ac:dyDescent="0.25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</row>
    <row r="625" spans="1:29" s="50" customFormat="1" x14ac:dyDescent="0.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</row>
    <row r="626" spans="1:29" s="50" customFormat="1" x14ac:dyDescent="0.25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</row>
    <row r="627" spans="1:29" s="50" customFormat="1" x14ac:dyDescent="0.25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</row>
    <row r="628" spans="1:29" s="50" customFormat="1" x14ac:dyDescent="0.25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</row>
    <row r="629" spans="1:29" s="50" customFormat="1" x14ac:dyDescent="0.25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</row>
    <row r="630" spans="1:29" s="50" customFormat="1" x14ac:dyDescent="0.25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</row>
    <row r="631" spans="1:29" s="50" customFormat="1" x14ac:dyDescent="0.25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</row>
    <row r="632" spans="1:29" s="50" customFormat="1" x14ac:dyDescent="0.25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</row>
    <row r="633" spans="1:29" s="50" customFormat="1" x14ac:dyDescent="0.25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</row>
    <row r="634" spans="1:29" s="50" customFormat="1" x14ac:dyDescent="0.25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</row>
    <row r="635" spans="1:29" s="50" customFormat="1" x14ac:dyDescent="0.2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</row>
    <row r="636" spans="1:29" s="50" customFormat="1" x14ac:dyDescent="0.25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</row>
    <row r="637" spans="1:29" s="50" customFormat="1" x14ac:dyDescent="0.25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</row>
    <row r="638" spans="1:29" s="50" customFormat="1" x14ac:dyDescent="0.2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</row>
    <row r="639" spans="1:29" s="50" customFormat="1" x14ac:dyDescent="0.2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</row>
    <row r="640" spans="1:29" s="50" customFormat="1" x14ac:dyDescent="0.25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</row>
    <row r="641" spans="1:29" s="50" customFormat="1" x14ac:dyDescent="0.25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</row>
    <row r="642" spans="1:29" s="50" customFormat="1" x14ac:dyDescent="0.25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</row>
    <row r="643" spans="1:29" s="50" customFormat="1" x14ac:dyDescent="0.25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</row>
    <row r="644" spans="1:29" s="50" customFormat="1" x14ac:dyDescent="0.25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</row>
    <row r="645" spans="1:29" s="50" customFormat="1" x14ac:dyDescent="0.2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</row>
    <row r="646" spans="1:29" s="50" customFormat="1" x14ac:dyDescent="0.25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</row>
    <row r="647" spans="1:29" s="50" customFormat="1" x14ac:dyDescent="0.25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</row>
    <row r="648" spans="1:29" s="50" customFormat="1" x14ac:dyDescent="0.25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</row>
    <row r="649" spans="1:29" s="50" customFormat="1" x14ac:dyDescent="0.25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</row>
    <row r="650" spans="1:29" s="50" customFormat="1" x14ac:dyDescent="0.25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</row>
    <row r="651" spans="1:29" s="50" customFormat="1" x14ac:dyDescent="0.25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</row>
    <row r="652" spans="1:29" s="50" customFormat="1" x14ac:dyDescent="0.25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</row>
    <row r="653" spans="1:29" s="50" customFormat="1" x14ac:dyDescent="0.25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</row>
    <row r="654" spans="1:29" s="50" customFormat="1" x14ac:dyDescent="0.25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</row>
    <row r="655" spans="1:29" s="50" customFormat="1" x14ac:dyDescent="0.2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</row>
    <row r="656" spans="1:29" s="50" customFormat="1" x14ac:dyDescent="0.25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</row>
    <row r="657" spans="1:29" s="50" customFormat="1" x14ac:dyDescent="0.25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</row>
    <row r="658" spans="1:29" s="50" customFormat="1" x14ac:dyDescent="0.25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</row>
    <row r="659" spans="1:29" s="50" customFormat="1" x14ac:dyDescent="0.25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</row>
    <row r="660" spans="1:29" s="50" customFormat="1" x14ac:dyDescent="0.25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</row>
    <row r="661" spans="1:29" s="50" customFormat="1" x14ac:dyDescent="0.25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</row>
    <row r="662" spans="1:29" s="50" customFormat="1" x14ac:dyDescent="0.25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</row>
    <row r="663" spans="1:29" s="50" customFormat="1" x14ac:dyDescent="0.25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</row>
    <row r="664" spans="1:29" s="50" customFormat="1" x14ac:dyDescent="0.25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</row>
    <row r="665" spans="1:29" s="50" customFormat="1" x14ac:dyDescent="0.2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</row>
    <row r="666" spans="1:29" s="50" customFormat="1" x14ac:dyDescent="0.2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</row>
    <row r="667" spans="1:29" s="50" customFormat="1" x14ac:dyDescent="0.25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</row>
    <row r="668" spans="1:29" s="50" customFormat="1" x14ac:dyDescent="0.25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</row>
    <row r="669" spans="1:29" s="50" customFormat="1" x14ac:dyDescent="0.25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</row>
    <row r="670" spans="1:29" s="50" customFormat="1" x14ac:dyDescent="0.25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</row>
    <row r="671" spans="1:29" s="50" customFormat="1" x14ac:dyDescent="0.25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</row>
    <row r="672" spans="1:29" s="50" customFormat="1" x14ac:dyDescent="0.25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</row>
    <row r="673" spans="1:29" s="50" customFormat="1" x14ac:dyDescent="0.25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</row>
    <row r="674" spans="1:29" s="50" customFormat="1" x14ac:dyDescent="0.25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</row>
    <row r="675" spans="1:29" s="50" customFormat="1" x14ac:dyDescent="0.2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</row>
    <row r="676" spans="1:29" s="50" customFormat="1" x14ac:dyDescent="0.25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</row>
    <row r="677" spans="1:29" s="50" customFormat="1" x14ac:dyDescent="0.25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</row>
    <row r="678" spans="1:29" s="50" customFormat="1" x14ac:dyDescent="0.25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</row>
    <row r="679" spans="1:29" s="50" customFormat="1" x14ac:dyDescent="0.25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</row>
    <row r="680" spans="1:29" s="50" customFormat="1" x14ac:dyDescent="0.25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</row>
    <row r="681" spans="1:29" s="50" customFormat="1" x14ac:dyDescent="0.25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</row>
    <row r="682" spans="1:29" s="50" customFormat="1" x14ac:dyDescent="0.25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</row>
    <row r="683" spans="1:29" s="50" customFormat="1" x14ac:dyDescent="0.25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</row>
    <row r="684" spans="1:29" s="50" customFormat="1" x14ac:dyDescent="0.25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</row>
    <row r="685" spans="1:29" s="50" customFormat="1" x14ac:dyDescent="0.2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</row>
    <row r="686" spans="1:29" s="50" customFormat="1" x14ac:dyDescent="0.25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</row>
    <row r="687" spans="1:29" s="50" customFormat="1" x14ac:dyDescent="0.25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</row>
    <row r="688" spans="1:29" s="50" customFormat="1" x14ac:dyDescent="0.25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</row>
    <row r="689" spans="1:29" s="50" customFormat="1" x14ac:dyDescent="0.25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</row>
    <row r="690" spans="1:29" s="50" customFormat="1" x14ac:dyDescent="0.25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</row>
    <row r="691" spans="1:29" s="50" customFormat="1" x14ac:dyDescent="0.25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</row>
    <row r="692" spans="1:29" s="50" customFormat="1" x14ac:dyDescent="0.2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</row>
    <row r="693" spans="1:29" s="50" customFormat="1" x14ac:dyDescent="0.2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</row>
    <row r="694" spans="1:29" s="50" customFormat="1" x14ac:dyDescent="0.25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</row>
    <row r="695" spans="1:29" s="50" customFormat="1" x14ac:dyDescent="0.2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</row>
    <row r="696" spans="1:29" s="50" customFormat="1" x14ac:dyDescent="0.25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</row>
    <row r="697" spans="1:29" s="50" customFormat="1" x14ac:dyDescent="0.25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</row>
    <row r="698" spans="1:29" s="50" customFormat="1" x14ac:dyDescent="0.25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</row>
    <row r="699" spans="1:29" s="50" customFormat="1" x14ac:dyDescent="0.25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</row>
    <row r="700" spans="1:29" s="50" customFormat="1" x14ac:dyDescent="0.25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</row>
    <row r="701" spans="1:29" s="50" customFormat="1" x14ac:dyDescent="0.25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</row>
    <row r="702" spans="1:29" s="50" customFormat="1" x14ac:dyDescent="0.25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</row>
    <row r="703" spans="1:29" s="50" customFormat="1" x14ac:dyDescent="0.25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</row>
    <row r="704" spans="1:29" s="50" customFormat="1" x14ac:dyDescent="0.25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</row>
    <row r="705" spans="1:29" s="50" customFormat="1" x14ac:dyDescent="0.2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</row>
    <row r="706" spans="1:29" s="50" customFormat="1" x14ac:dyDescent="0.25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</row>
    <row r="707" spans="1:29" s="50" customFormat="1" x14ac:dyDescent="0.25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</row>
    <row r="708" spans="1:29" s="50" customFormat="1" x14ac:dyDescent="0.25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</row>
    <row r="709" spans="1:29" s="50" customFormat="1" x14ac:dyDescent="0.25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</row>
    <row r="710" spans="1:29" s="50" customFormat="1" x14ac:dyDescent="0.25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</row>
    <row r="711" spans="1:29" s="50" customFormat="1" x14ac:dyDescent="0.25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</row>
    <row r="712" spans="1:29" s="50" customFormat="1" x14ac:dyDescent="0.25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</row>
    <row r="713" spans="1:29" s="50" customFormat="1" x14ac:dyDescent="0.25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</row>
    <row r="714" spans="1:29" s="50" customFormat="1" x14ac:dyDescent="0.25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</row>
    <row r="715" spans="1:29" s="50" customFormat="1" x14ac:dyDescent="0.2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</row>
    <row r="716" spans="1:29" s="50" customFormat="1" x14ac:dyDescent="0.25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</row>
    <row r="717" spans="1:29" s="50" customFormat="1" x14ac:dyDescent="0.25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</row>
    <row r="718" spans="1:29" s="50" customFormat="1" x14ac:dyDescent="0.25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</row>
    <row r="719" spans="1:29" s="50" customFormat="1" x14ac:dyDescent="0.2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</row>
    <row r="720" spans="1:29" s="50" customFormat="1" x14ac:dyDescent="0.2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</row>
    <row r="721" spans="1:29" s="50" customFormat="1" x14ac:dyDescent="0.25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</row>
    <row r="722" spans="1:29" s="50" customFormat="1" x14ac:dyDescent="0.25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</row>
    <row r="723" spans="1:29" s="50" customFormat="1" x14ac:dyDescent="0.25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</row>
    <row r="724" spans="1:29" s="50" customFormat="1" x14ac:dyDescent="0.25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</row>
    <row r="725" spans="1:29" s="50" customFormat="1" x14ac:dyDescent="0.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</row>
    <row r="726" spans="1:29" s="50" customFormat="1" x14ac:dyDescent="0.25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</row>
    <row r="727" spans="1:29" s="50" customFormat="1" x14ac:dyDescent="0.25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</row>
    <row r="728" spans="1:29" s="50" customFormat="1" x14ac:dyDescent="0.25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</row>
    <row r="729" spans="1:29" s="50" customFormat="1" x14ac:dyDescent="0.25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</row>
    <row r="730" spans="1:29" s="50" customFormat="1" x14ac:dyDescent="0.25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</row>
    <row r="731" spans="1:29" s="50" customFormat="1" x14ac:dyDescent="0.25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</row>
    <row r="732" spans="1:29" s="50" customFormat="1" x14ac:dyDescent="0.25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</row>
    <row r="733" spans="1:29" s="50" customFormat="1" x14ac:dyDescent="0.25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</row>
    <row r="734" spans="1:29" s="50" customFormat="1" x14ac:dyDescent="0.25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</row>
    <row r="735" spans="1:29" s="50" customFormat="1" x14ac:dyDescent="0.2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</row>
    <row r="736" spans="1:29" s="50" customFormat="1" x14ac:dyDescent="0.25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</row>
    <row r="737" spans="1:29" s="50" customFormat="1" x14ac:dyDescent="0.25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</row>
    <row r="738" spans="1:29" s="50" customFormat="1" x14ac:dyDescent="0.25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</row>
    <row r="739" spans="1:29" s="50" customFormat="1" x14ac:dyDescent="0.25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</row>
    <row r="740" spans="1:29" s="50" customFormat="1" x14ac:dyDescent="0.25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</row>
    <row r="741" spans="1:29" s="50" customFormat="1" x14ac:dyDescent="0.25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</row>
    <row r="742" spans="1:29" s="50" customFormat="1" x14ac:dyDescent="0.25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</row>
    <row r="743" spans="1:29" s="50" customFormat="1" x14ac:dyDescent="0.25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</row>
    <row r="744" spans="1:29" s="50" customFormat="1" x14ac:dyDescent="0.25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</row>
    <row r="745" spans="1:29" s="50" customFormat="1" x14ac:dyDescent="0.2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</row>
    <row r="746" spans="1:29" s="50" customFormat="1" x14ac:dyDescent="0.2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</row>
    <row r="747" spans="1:29" s="50" customFormat="1" x14ac:dyDescent="0.2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</row>
    <row r="748" spans="1:29" s="50" customFormat="1" x14ac:dyDescent="0.25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</row>
    <row r="749" spans="1:29" s="50" customFormat="1" x14ac:dyDescent="0.25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</row>
    <row r="750" spans="1:29" s="50" customFormat="1" x14ac:dyDescent="0.25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</row>
    <row r="751" spans="1:29" s="50" customFormat="1" x14ac:dyDescent="0.25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</row>
    <row r="752" spans="1:29" s="50" customFormat="1" x14ac:dyDescent="0.25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</row>
    <row r="753" spans="1:29" s="50" customFormat="1" x14ac:dyDescent="0.25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</row>
    <row r="754" spans="1:29" s="50" customFormat="1" x14ac:dyDescent="0.25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</row>
    <row r="755" spans="1:29" s="50" customFormat="1" x14ac:dyDescent="0.2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</row>
    <row r="756" spans="1:29" s="50" customFormat="1" x14ac:dyDescent="0.25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</row>
    <row r="757" spans="1:29" s="50" customFormat="1" x14ac:dyDescent="0.25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</row>
    <row r="758" spans="1:29" s="50" customFormat="1" x14ac:dyDescent="0.25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</row>
    <row r="759" spans="1:29" s="50" customFormat="1" x14ac:dyDescent="0.25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</row>
    <row r="760" spans="1:29" s="50" customFormat="1" x14ac:dyDescent="0.25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</row>
    <row r="761" spans="1:29" s="50" customFormat="1" x14ac:dyDescent="0.25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</row>
    <row r="762" spans="1:29" s="50" customFormat="1" x14ac:dyDescent="0.25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</row>
    <row r="763" spans="1:29" s="50" customFormat="1" x14ac:dyDescent="0.25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</row>
    <row r="764" spans="1:29" s="50" customFormat="1" x14ac:dyDescent="0.25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</row>
    <row r="765" spans="1:29" s="50" customFormat="1" x14ac:dyDescent="0.2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</row>
    <row r="766" spans="1:29" s="50" customFormat="1" x14ac:dyDescent="0.25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</row>
    <row r="767" spans="1:29" s="50" customFormat="1" x14ac:dyDescent="0.25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</row>
    <row r="768" spans="1:29" s="50" customFormat="1" x14ac:dyDescent="0.25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</row>
    <row r="769" spans="1:29" s="50" customFormat="1" x14ac:dyDescent="0.25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</row>
    <row r="770" spans="1:29" s="50" customFormat="1" x14ac:dyDescent="0.25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</row>
    <row r="771" spans="1:29" s="50" customFormat="1" x14ac:dyDescent="0.25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</row>
    <row r="772" spans="1:29" s="50" customFormat="1" x14ac:dyDescent="0.25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</row>
    <row r="773" spans="1:29" s="50" customFormat="1" x14ac:dyDescent="0.25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</row>
    <row r="774" spans="1:29" s="50" customFormat="1" x14ac:dyDescent="0.25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</row>
    <row r="775" spans="1:29" s="50" customFormat="1" x14ac:dyDescent="0.2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</row>
    <row r="776" spans="1:29" s="50" customFormat="1" x14ac:dyDescent="0.25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</row>
    <row r="777" spans="1:29" s="50" customFormat="1" x14ac:dyDescent="0.25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</row>
    <row r="778" spans="1:29" s="50" customFormat="1" x14ac:dyDescent="0.25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</row>
    <row r="779" spans="1:29" s="50" customFormat="1" x14ac:dyDescent="0.25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</row>
    <row r="780" spans="1:29" s="50" customFormat="1" x14ac:dyDescent="0.25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</row>
    <row r="781" spans="1:29" s="50" customFormat="1" x14ac:dyDescent="0.25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</row>
    <row r="782" spans="1:29" s="50" customFormat="1" x14ac:dyDescent="0.25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</row>
    <row r="783" spans="1:29" s="50" customFormat="1" x14ac:dyDescent="0.25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</row>
    <row r="784" spans="1:29" s="50" customFormat="1" x14ac:dyDescent="0.25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</row>
    <row r="785" spans="1:29" s="50" customFormat="1" x14ac:dyDescent="0.2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</row>
    <row r="786" spans="1:29" s="50" customFormat="1" x14ac:dyDescent="0.25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</row>
    <row r="787" spans="1:29" s="50" customFormat="1" x14ac:dyDescent="0.25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</row>
    <row r="788" spans="1:29" s="50" customFormat="1" x14ac:dyDescent="0.25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</row>
    <row r="789" spans="1:29" s="50" customFormat="1" x14ac:dyDescent="0.25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</row>
    <row r="790" spans="1:29" s="50" customFormat="1" x14ac:dyDescent="0.25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</row>
    <row r="791" spans="1:29" s="50" customFormat="1" x14ac:dyDescent="0.25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</row>
    <row r="792" spans="1:29" s="50" customFormat="1" x14ac:dyDescent="0.25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</row>
    <row r="793" spans="1:29" s="50" customFormat="1" x14ac:dyDescent="0.25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</row>
    <row r="794" spans="1:29" s="50" customFormat="1" x14ac:dyDescent="0.25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</row>
    <row r="795" spans="1:29" s="50" customFormat="1" x14ac:dyDescent="0.2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</row>
    <row r="796" spans="1:29" s="50" customFormat="1" x14ac:dyDescent="0.25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</row>
    <row r="797" spans="1:29" s="50" customFormat="1" x14ac:dyDescent="0.25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</row>
    <row r="798" spans="1:29" s="50" customFormat="1" x14ac:dyDescent="0.25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</row>
    <row r="799" spans="1:29" s="50" customFormat="1" x14ac:dyDescent="0.25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</row>
    <row r="800" spans="1:29" s="50" customFormat="1" x14ac:dyDescent="0.25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</row>
    <row r="801" spans="1:29" s="50" customFormat="1" x14ac:dyDescent="0.25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</row>
    <row r="802" spans="1:29" s="50" customFormat="1" x14ac:dyDescent="0.25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</row>
    <row r="803" spans="1:29" s="50" customFormat="1" x14ac:dyDescent="0.25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</row>
    <row r="804" spans="1:29" s="50" customFormat="1" x14ac:dyDescent="0.25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</row>
    <row r="805" spans="1:29" s="50" customFormat="1" x14ac:dyDescent="0.2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</row>
    <row r="806" spans="1:29" s="50" customFormat="1" x14ac:dyDescent="0.25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</row>
    <row r="807" spans="1:29" s="50" customFormat="1" x14ac:dyDescent="0.25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</row>
    <row r="808" spans="1:29" s="50" customFormat="1" x14ac:dyDescent="0.25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</row>
    <row r="809" spans="1:29" s="50" customFormat="1" x14ac:dyDescent="0.25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</row>
    <row r="810" spans="1:29" s="50" customFormat="1" x14ac:dyDescent="0.25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</row>
    <row r="811" spans="1:29" s="50" customFormat="1" x14ac:dyDescent="0.25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</row>
    <row r="812" spans="1:29" s="50" customFormat="1" x14ac:dyDescent="0.25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</row>
    <row r="813" spans="1:29" s="50" customFormat="1" x14ac:dyDescent="0.25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</row>
    <row r="814" spans="1:29" s="50" customFormat="1" x14ac:dyDescent="0.25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</row>
    <row r="815" spans="1:29" s="50" customFormat="1" x14ac:dyDescent="0.2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</row>
    <row r="816" spans="1:29" s="50" customFormat="1" x14ac:dyDescent="0.25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</row>
    <row r="817" spans="1:29" s="50" customFormat="1" x14ac:dyDescent="0.25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</row>
    <row r="818" spans="1:29" s="50" customFormat="1" x14ac:dyDescent="0.25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</row>
    <row r="819" spans="1:29" s="50" customFormat="1" x14ac:dyDescent="0.25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</row>
    <row r="820" spans="1:29" s="50" customFormat="1" x14ac:dyDescent="0.25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</row>
    <row r="821" spans="1:29" s="50" customFormat="1" x14ac:dyDescent="0.25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</row>
    <row r="822" spans="1:29" s="50" customFormat="1" x14ac:dyDescent="0.25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</row>
    <row r="823" spans="1:29" s="50" customFormat="1" x14ac:dyDescent="0.25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</row>
    <row r="824" spans="1:29" s="50" customFormat="1" x14ac:dyDescent="0.25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</row>
    <row r="825" spans="1:29" s="50" customFormat="1" x14ac:dyDescent="0.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</row>
    <row r="826" spans="1:29" s="50" customFormat="1" x14ac:dyDescent="0.25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</row>
    <row r="827" spans="1:29" s="50" customFormat="1" x14ac:dyDescent="0.25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</row>
    <row r="828" spans="1:29" s="50" customFormat="1" x14ac:dyDescent="0.25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</row>
    <row r="829" spans="1:29" s="50" customFormat="1" x14ac:dyDescent="0.25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</row>
    <row r="830" spans="1:29" s="50" customFormat="1" x14ac:dyDescent="0.25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</row>
    <row r="831" spans="1:29" s="50" customFormat="1" x14ac:dyDescent="0.25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</row>
    <row r="832" spans="1:29" s="50" customFormat="1" x14ac:dyDescent="0.25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</row>
    <row r="833" spans="1:29" s="50" customFormat="1" x14ac:dyDescent="0.25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</row>
    <row r="834" spans="1:29" s="50" customFormat="1" x14ac:dyDescent="0.25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</row>
    <row r="835" spans="1:29" s="50" customFormat="1" x14ac:dyDescent="0.2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</row>
    <row r="836" spans="1:29" s="50" customFormat="1" x14ac:dyDescent="0.25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</row>
    <row r="837" spans="1:29" s="50" customFormat="1" x14ac:dyDescent="0.25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</row>
    <row r="838" spans="1:29" s="50" customFormat="1" x14ac:dyDescent="0.25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</row>
    <row r="839" spans="1:29" s="50" customFormat="1" x14ac:dyDescent="0.25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</row>
    <row r="840" spans="1:29" s="50" customFormat="1" x14ac:dyDescent="0.25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</row>
    <row r="841" spans="1:29" s="50" customFormat="1" x14ac:dyDescent="0.25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</row>
    <row r="842" spans="1:29" s="50" customFormat="1" x14ac:dyDescent="0.25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</row>
    <row r="843" spans="1:29" s="50" customFormat="1" x14ac:dyDescent="0.25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</row>
    <row r="844" spans="1:29" s="50" customFormat="1" x14ac:dyDescent="0.25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</row>
    <row r="845" spans="1:29" s="50" customFormat="1" x14ac:dyDescent="0.2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</row>
    <row r="846" spans="1:29" s="50" customFormat="1" x14ac:dyDescent="0.25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</row>
    <row r="847" spans="1:29" s="50" customFormat="1" x14ac:dyDescent="0.25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</row>
    <row r="848" spans="1:29" s="50" customFormat="1" x14ac:dyDescent="0.25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</row>
    <row r="849" spans="1:29" s="50" customFormat="1" x14ac:dyDescent="0.25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</row>
    <row r="850" spans="1:29" s="50" customFormat="1" x14ac:dyDescent="0.25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</row>
    <row r="851" spans="1:29" s="50" customFormat="1" x14ac:dyDescent="0.25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</row>
    <row r="852" spans="1:29" s="50" customFormat="1" x14ac:dyDescent="0.25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</row>
    <row r="853" spans="1:29" s="50" customFormat="1" x14ac:dyDescent="0.25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</row>
    <row r="854" spans="1:29" s="50" customFormat="1" x14ac:dyDescent="0.25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</row>
    <row r="855" spans="1:29" s="50" customFormat="1" x14ac:dyDescent="0.2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</row>
    <row r="856" spans="1:29" s="50" customFormat="1" x14ac:dyDescent="0.25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</row>
    <row r="857" spans="1:29" s="50" customFormat="1" x14ac:dyDescent="0.25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</row>
    <row r="858" spans="1:29" s="50" customFormat="1" x14ac:dyDescent="0.25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</row>
    <row r="859" spans="1:29" s="50" customFormat="1" x14ac:dyDescent="0.25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</row>
    <row r="860" spans="1:29" s="50" customFormat="1" x14ac:dyDescent="0.25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</row>
    <row r="861" spans="1:29" s="50" customFormat="1" x14ac:dyDescent="0.25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</row>
    <row r="862" spans="1:29" s="50" customFormat="1" x14ac:dyDescent="0.25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</row>
    <row r="863" spans="1:29" s="50" customFormat="1" x14ac:dyDescent="0.25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</row>
    <row r="864" spans="1:29" s="50" customFormat="1" x14ac:dyDescent="0.25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</row>
    <row r="865" spans="1:29" s="50" customFormat="1" x14ac:dyDescent="0.2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</row>
    <row r="866" spans="1:29" s="50" customFormat="1" x14ac:dyDescent="0.25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</row>
    <row r="867" spans="1:29" s="50" customFormat="1" x14ac:dyDescent="0.25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</row>
    <row r="868" spans="1:29" s="50" customFormat="1" x14ac:dyDescent="0.25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</row>
    <row r="869" spans="1:29" s="50" customFormat="1" x14ac:dyDescent="0.25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</row>
    <row r="870" spans="1:29" s="50" customFormat="1" x14ac:dyDescent="0.25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</row>
    <row r="871" spans="1:29" s="50" customFormat="1" x14ac:dyDescent="0.25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</row>
    <row r="872" spans="1:29" s="50" customFormat="1" x14ac:dyDescent="0.25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</row>
    <row r="873" spans="1:29" s="50" customFormat="1" x14ac:dyDescent="0.25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</row>
    <row r="874" spans="1:29" s="50" customFormat="1" x14ac:dyDescent="0.25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</row>
    <row r="875" spans="1:29" s="50" customFormat="1" x14ac:dyDescent="0.2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</row>
    <row r="876" spans="1:29" s="50" customFormat="1" x14ac:dyDescent="0.25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</row>
    <row r="877" spans="1:29" s="50" customFormat="1" x14ac:dyDescent="0.25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</row>
    <row r="878" spans="1:29" s="50" customFormat="1" x14ac:dyDescent="0.25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</row>
    <row r="879" spans="1:29" s="50" customFormat="1" x14ac:dyDescent="0.25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</row>
    <row r="880" spans="1:29" s="50" customFormat="1" x14ac:dyDescent="0.25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</row>
    <row r="881" spans="1:29" s="50" customFormat="1" x14ac:dyDescent="0.25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</row>
    <row r="882" spans="1:29" s="50" customFormat="1" x14ac:dyDescent="0.25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</row>
    <row r="883" spans="1:29" s="50" customFormat="1" x14ac:dyDescent="0.25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</row>
    <row r="884" spans="1:29" s="50" customFormat="1" x14ac:dyDescent="0.25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</row>
    <row r="885" spans="1:29" s="50" customFormat="1" x14ac:dyDescent="0.2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</row>
    <row r="886" spans="1:29" s="50" customFormat="1" x14ac:dyDescent="0.25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</row>
    <row r="887" spans="1:29" s="50" customFormat="1" x14ac:dyDescent="0.25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</row>
    <row r="888" spans="1:29" s="50" customFormat="1" x14ac:dyDescent="0.25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</row>
    <row r="889" spans="1:29" s="50" customFormat="1" x14ac:dyDescent="0.25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</row>
    <row r="890" spans="1:29" s="50" customFormat="1" x14ac:dyDescent="0.25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</row>
    <row r="891" spans="1:29" s="50" customFormat="1" x14ac:dyDescent="0.25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</row>
    <row r="892" spans="1:29" s="50" customFormat="1" x14ac:dyDescent="0.25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</row>
    <row r="893" spans="1:29" s="50" customFormat="1" x14ac:dyDescent="0.25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</row>
    <row r="894" spans="1:29" s="50" customFormat="1" x14ac:dyDescent="0.25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</row>
    <row r="895" spans="1:29" s="50" customFormat="1" x14ac:dyDescent="0.2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</row>
    <row r="896" spans="1:29" s="50" customFormat="1" x14ac:dyDescent="0.25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</row>
    <row r="897" spans="1:29" s="50" customFormat="1" x14ac:dyDescent="0.25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</row>
    <row r="898" spans="1:29" s="50" customFormat="1" x14ac:dyDescent="0.25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</row>
    <row r="899" spans="1:29" s="50" customFormat="1" x14ac:dyDescent="0.25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</row>
    <row r="900" spans="1:29" s="50" customFormat="1" x14ac:dyDescent="0.25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</row>
    <row r="901" spans="1:29" s="50" customFormat="1" x14ac:dyDescent="0.25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</row>
    <row r="902" spans="1:29" s="50" customFormat="1" x14ac:dyDescent="0.25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</row>
    <row r="903" spans="1:29" s="50" customFormat="1" x14ac:dyDescent="0.25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</row>
    <row r="904" spans="1:29" s="50" customFormat="1" x14ac:dyDescent="0.25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</row>
    <row r="905" spans="1:29" s="50" customFormat="1" x14ac:dyDescent="0.2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</row>
    <row r="906" spans="1:29" s="50" customFormat="1" x14ac:dyDescent="0.25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</row>
    <row r="907" spans="1:29" s="50" customFormat="1" x14ac:dyDescent="0.25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</row>
    <row r="908" spans="1:29" s="50" customFormat="1" x14ac:dyDescent="0.25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</row>
    <row r="909" spans="1:29" s="50" customFormat="1" x14ac:dyDescent="0.25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</row>
    <row r="910" spans="1:29" s="50" customFormat="1" x14ac:dyDescent="0.25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</row>
    <row r="911" spans="1:29" s="50" customFormat="1" x14ac:dyDescent="0.25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</row>
    <row r="912" spans="1:29" s="50" customFormat="1" x14ac:dyDescent="0.25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</row>
    <row r="913" spans="1:29" s="50" customFormat="1" x14ac:dyDescent="0.25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</row>
    <row r="914" spans="1:29" s="50" customFormat="1" x14ac:dyDescent="0.25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</row>
    <row r="915" spans="1:29" s="50" customFormat="1" x14ac:dyDescent="0.2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</row>
    <row r="916" spans="1:29" s="50" customFormat="1" x14ac:dyDescent="0.25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</row>
    <row r="917" spans="1:29" s="50" customFormat="1" x14ac:dyDescent="0.25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</row>
    <row r="918" spans="1:29" s="50" customFormat="1" x14ac:dyDescent="0.25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</row>
    <row r="919" spans="1:29" s="50" customFormat="1" x14ac:dyDescent="0.25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</row>
    <row r="920" spans="1:29" s="50" customFormat="1" x14ac:dyDescent="0.25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</row>
    <row r="921" spans="1:29" s="50" customFormat="1" x14ac:dyDescent="0.25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</row>
    <row r="922" spans="1:29" s="50" customFormat="1" x14ac:dyDescent="0.25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</row>
    <row r="923" spans="1:29" s="50" customFormat="1" x14ac:dyDescent="0.25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</row>
    <row r="924" spans="1:29" s="50" customFormat="1" x14ac:dyDescent="0.25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</row>
    <row r="925" spans="1:29" s="50" customFormat="1" x14ac:dyDescent="0.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</row>
    <row r="926" spans="1:29" s="50" customFormat="1" x14ac:dyDescent="0.25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</row>
    <row r="927" spans="1:29" s="50" customFormat="1" x14ac:dyDescent="0.25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</row>
    <row r="928" spans="1:29" s="50" customFormat="1" x14ac:dyDescent="0.25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</row>
    <row r="929" spans="1:29" s="50" customFormat="1" x14ac:dyDescent="0.25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</row>
    <row r="930" spans="1:29" s="50" customFormat="1" x14ac:dyDescent="0.25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</row>
    <row r="931" spans="1:29" s="50" customFormat="1" x14ac:dyDescent="0.25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</row>
    <row r="932" spans="1:29" s="50" customFormat="1" x14ac:dyDescent="0.25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</row>
    <row r="933" spans="1:29" s="50" customFormat="1" x14ac:dyDescent="0.25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</row>
    <row r="934" spans="1:29" s="50" customFormat="1" x14ac:dyDescent="0.25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</row>
    <row r="935" spans="1:29" s="50" customFormat="1" x14ac:dyDescent="0.2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</row>
    <row r="936" spans="1:29" s="50" customFormat="1" x14ac:dyDescent="0.25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</row>
    <row r="937" spans="1:29" s="50" customFormat="1" x14ac:dyDescent="0.25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</row>
    <row r="938" spans="1:29" s="50" customFormat="1" x14ac:dyDescent="0.25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</row>
    <row r="939" spans="1:29" s="50" customFormat="1" x14ac:dyDescent="0.25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</row>
    <row r="940" spans="1:29" s="50" customFormat="1" x14ac:dyDescent="0.25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</row>
    <row r="941" spans="1:29" s="50" customFormat="1" x14ac:dyDescent="0.25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</row>
    <row r="942" spans="1:29" s="50" customFormat="1" x14ac:dyDescent="0.25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</row>
    <row r="943" spans="1:29" s="50" customFormat="1" x14ac:dyDescent="0.25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</row>
    <row r="944" spans="1:29" s="50" customFormat="1" x14ac:dyDescent="0.25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</row>
    <row r="945" spans="1:29" s="50" customFormat="1" x14ac:dyDescent="0.2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</row>
    <row r="946" spans="1:29" s="50" customFormat="1" x14ac:dyDescent="0.25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</row>
    <row r="947" spans="1:29" s="50" customFormat="1" x14ac:dyDescent="0.25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</row>
    <row r="948" spans="1:29" s="50" customFormat="1" x14ac:dyDescent="0.25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</row>
    <row r="949" spans="1:29" s="50" customFormat="1" x14ac:dyDescent="0.25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</row>
    <row r="950" spans="1:29" s="50" customFormat="1" x14ac:dyDescent="0.25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</row>
    <row r="951" spans="1:29" s="50" customFormat="1" x14ac:dyDescent="0.25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</row>
    <row r="952" spans="1:29" s="50" customFormat="1" x14ac:dyDescent="0.25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</row>
    <row r="953" spans="1:29" s="50" customFormat="1" x14ac:dyDescent="0.25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</row>
    <row r="954" spans="1:29" s="50" customFormat="1" x14ac:dyDescent="0.25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</row>
    <row r="955" spans="1:29" s="50" customFormat="1" x14ac:dyDescent="0.25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</row>
    <row r="956" spans="1:29" s="50" customFormat="1" x14ac:dyDescent="0.25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</row>
    <row r="957" spans="1:29" s="50" customFormat="1" x14ac:dyDescent="0.25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</row>
    <row r="958" spans="1:29" s="50" customFormat="1" x14ac:dyDescent="0.25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</row>
    <row r="959" spans="1:29" s="50" customFormat="1" x14ac:dyDescent="0.25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</row>
    <row r="960" spans="1:29" s="50" customFormat="1" x14ac:dyDescent="0.25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</row>
    <row r="961" spans="1:29" s="50" customFormat="1" x14ac:dyDescent="0.25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</row>
    <row r="962" spans="1:29" s="50" customFormat="1" x14ac:dyDescent="0.25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</row>
    <row r="963" spans="1:29" s="50" customFormat="1" x14ac:dyDescent="0.25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</row>
    <row r="964" spans="1:29" s="50" customFormat="1" x14ac:dyDescent="0.25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</row>
    <row r="965" spans="1:29" s="50" customFormat="1" x14ac:dyDescent="0.25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</row>
    <row r="966" spans="1:29" s="50" customFormat="1" x14ac:dyDescent="0.25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</row>
    <row r="967" spans="1:29" s="50" customFormat="1" x14ac:dyDescent="0.25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</row>
    <row r="968" spans="1:29" s="50" customFormat="1" x14ac:dyDescent="0.25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</row>
    <row r="969" spans="1:29" s="50" customFormat="1" x14ac:dyDescent="0.25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</row>
    <row r="970" spans="1:29" s="50" customFormat="1" x14ac:dyDescent="0.25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</row>
    <row r="971" spans="1:29" s="50" customFormat="1" x14ac:dyDescent="0.25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</row>
    <row r="972" spans="1:29" s="50" customFormat="1" x14ac:dyDescent="0.25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</row>
    <row r="973" spans="1:29" s="50" customFormat="1" x14ac:dyDescent="0.25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</row>
    <row r="974" spans="1:29" s="50" customFormat="1" x14ac:dyDescent="0.25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</row>
    <row r="975" spans="1:29" s="50" customFormat="1" x14ac:dyDescent="0.25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</row>
    <row r="976" spans="1:29" s="50" customFormat="1" x14ac:dyDescent="0.25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</row>
    <row r="977" spans="1:29" s="50" customFormat="1" x14ac:dyDescent="0.25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</row>
    <row r="978" spans="1:29" s="50" customFormat="1" x14ac:dyDescent="0.25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</row>
    <row r="979" spans="1:29" s="50" customFormat="1" x14ac:dyDescent="0.25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</row>
    <row r="980" spans="1:29" s="50" customFormat="1" x14ac:dyDescent="0.25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</row>
    <row r="981" spans="1:29" s="50" customFormat="1" x14ac:dyDescent="0.25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</row>
    <row r="982" spans="1:29" s="50" customFormat="1" x14ac:dyDescent="0.25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</row>
    <row r="983" spans="1:29" s="50" customFormat="1" x14ac:dyDescent="0.25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</row>
    <row r="984" spans="1:29" s="50" customFormat="1" x14ac:dyDescent="0.25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</row>
    <row r="985" spans="1:29" s="50" customFormat="1" x14ac:dyDescent="0.25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</row>
    <row r="986" spans="1:29" s="50" customFormat="1" x14ac:dyDescent="0.25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</row>
    <row r="987" spans="1:29" s="50" customFormat="1" x14ac:dyDescent="0.25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</row>
    <row r="988" spans="1:29" s="50" customFormat="1" x14ac:dyDescent="0.25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</row>
    <row r="989" spans="1:29" s="50" customFormat="1" x14ac:dyDescent="0.25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</row>
    <row r="990" spans="1:29" s="50" customFormat="1" x14ac:dyDescent="0.25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</row>
    <row r="991" spans="1:29" s="50" customFormat="1" x14ac:dyDescent="0.25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</row>
    <row r="992" spans="1:29" s="50" customFormat="1" x14ac:dyDescent="0.25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</row>
    <row r="993" spans="1:29" s="50" customFormat="1" x14ac:dyDescent="0.25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</row>
    <row r="994" spans="1:29" s="50" customFormat="1" x14ac:dyDescent="0.25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</row>
    <row r="995" spans="1:29" s="50" customFormat="1" x14ac:dyDescent="0.25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</row>
    <row r="996" spans="1:29" s="50" customFormat="1" x14ac:dyDescent="0.25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</row>
    <row r="997" spans="1:29" s="50" customFormat="1" x14ac:dyDescent="0.25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</row>
    <row r="998" spans="1:29" s="50" customFormat="1" x14ac:dyDescent="0.25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</row>
    <row r="999" spans="1:29" s="50" customFormat="1" x14ac:dyDescent="0.25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</row>
    <row r="1000" spans="1:29" s="50" customFormat="1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</row>
    <row r="1001" spans="1:29" s="50" customFormat="1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</row>
    <row r="1002" spans="1:29" s="50" customFormat="1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</row>
    <row r="1003" spans="1:29" s="50" customFormat="1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</row>
    <row r="1004" spans="1:29" s="50" customFormat="1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</row>
    <row r="1005" spans="1:29" s="50" customFormat="1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</row>
    <row r="1006" spans="1:29" s="50" customFormat="1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</row>
    <row r="1007" spans="1:29" s="50" customFormat="1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</row>
    <row r="1008" spans="1:29" s="50" customFormat="1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</row>
    <row r="1009" spans="1:29" s="50" customFormat="1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</row>
    <row r="1010" spans="1:29" s="50" customFormat="1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</row>
    <row r="1011" spans="1:29" s="50" customFormat="1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</row>
    <row r="1012" spans="1:29" s="50" customFormat="1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</row>
    <row r="1013" spans="1:29" s="50" customFormat="1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</row>
    <row r="1014" spans="1:29" s="50" customFormat="1" x14ac:dyDescent="0.25">
      <c r="A1014" s="104"/>
      <c r="B1014" s="104"/>
      <c r="C1014" s="104"/>
      <c r="D1014" s="104"/>
      <c r="E1014" s="104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</row>
    <row r="1015" spans="1:29" s="50" customFormat="1" x14ac:dyDescent="0.25">
      <c r="A1015" s="104"/>
      <c r="B1015" s="104"/>
      <c r="C1015" s="104"/>
      <c r="D1015" s="104"/>
      <c r="E1015" s="104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</row>
    <row r="1016" spans="1:29" s="50" customFormat="1" x14ac:dyDescent="0.25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</row>
    <row r="1017" spans="1:29" s="50" customFormat="1" x14ac:dyDescent="0.25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</row>
    <row r="1018" spans="1:29" s="50" customFormat="1" x14ac:dyDescent="0.25">
      <c r="A1018" s="104"/>
      <c r="B1018" s="104"/>
      <c r="C1018" s="104"/>
      <c r="D1018" s="104"/>
      <c r="E1018" s="104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</row>
    <row r="1019" spans="1:29" s="50" customFormat="1" x14ac:dyDescent="0.25">
      <c r="A1019" s="104"/>
      <c r="B1019" s="104"/>
      <c r="C1019" s="104"/>
      <c r="D1019" s="104"/>
      <c r="E1019" s="104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</row>
    <row r="1020" spans="1:29" s="50" customFormat="1" x14ac:dyDescent="0.25">
      <c r="A1020" s="104"/>
      <c r="B1020" s="104"/>
      <c r="C1020" s="104"/>
      <c r="D1020" s="104"/>
      <c r="E1020" s="104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</row>
    <row r="1021" spans="1:29" s="50" customFormat="1" x14ac:dyDescent="0.25">
      <c r="A1021" s="104"/>
      <c r="B1021" s="104"/>
      <c r="C1021" s="104"/>
      <c r="D1021" s="104"/>
      <c r="E1021" s="104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</row>
    <row r="1022" spans="1:29" s="50" customFormat="1" x14ac:dyDescent="0.25">
      <c r="A1022" s="104"/>
      <c r="B1022" s="104"/>
      <c r="C1022" s="104"/>
      <c r="D1022" s="104"/>
      <c r="E1022" s="104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  <c r="S1022" s="104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</row>
    <row r="1023" spans="1:29" s="50" customFormat="1" x14ac:dyDescent="0.25">
      <c r="A1023" s="104"/>
      <c r="B1023" s="104"/>
      <c r="C1023" s="104"/>
      <c r="D1023" s="104"/>
      <c r="E1023" s="104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  <c r="S1023" s="104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</row>
    <row r="1024" spans="1:29" s="50" customFormat="1" x14ac:dyDescent="0.25">
      <c r="A1024" s="104"/>
      <c r="B1024" s="104"/>
      <c r="C1024" s="104"/>
      <c r="D1024" s="104"/>
      <c r="E1024" s="104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  <c r="S1024" s="104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</row>
    <row r="1025" spans="1:29" s="50" customFormat="1" x14ac:dyDescent="0.25">
      <c r="A1025" s="104"/>
      <c r="B1025" s="104"/>
      <c r="C1025" s="104"/>
      <c r="D1025" s="104"/>
      <c r="E1025" s="104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  <c r="S1025" s="104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</row>
    <row r="1026" spans="1:29" s="50" customFormat="1" x14ac:dyDescent="0.25">
      <c r="A1026" s="104"/>
      <c r="B1026" s="104"/>
      <c r="C1026" s="104"/>
      <c r="D1026" s="104"/>
      <c r="E1026" s="104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  <c r="S1026" s="104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</row>
    <row r="1027" spans="1:29" s="50" customFormat="1" x14ac:dyDescent="0.25">
      <c r="A1027" s="104"/>
      <c r="B1027" s="104"/>
      <c r="C1027" s="104"/>
      <c r="D1027" s="104"/>
      <c r="E1027" s="104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  <c r="S1027" s="104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</row>
    <row r="1028" spans="1:29" s="50" customFormat="1" x14ac:dyDescent="0.25">
      <c r="A1028" s="104"/>
      <c r="B1028" s="104"/>
      <c r="C1028" s="104"/>
      <c r="D1028" s="104"/>
      <c r="E1028" s="104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  <c r="S1028" s="104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</row>
    <row r="1029" spans="1:29" s="50" customFormat="1" x14ac:dyDescent="0.25">
      <c r="A1029" s="104"/>
      <c r="B1029" s="104"/>
      <c r="C1029" s="104"/>
      <c r="D1029" s="104"/>
      <c r="E1029" s="104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</row>
    <row r="1030" spans="1:29" s="50" customFormat="1" x14ac:dyDescent="0.25">
      <c r="A1030" s="104"/>
      <c r="B1030" s="104"/>
      <c r="C1030" s="104"/>
      <c r="D1030" s="104"/>
      <c r="E1030" s="104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  <c r="S1030" s="104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</row>
    <row r="1031" spans="1:29" s="50" customFormat="1" x14ac:dyDescent="0.25">
      <c r="A1031" s="104"/>
      <c r="B1031" s="104"/>
      <c r="C1031" s="104"/>
      <c r="D1031" s="104"/>
      <c r="E1031" s="104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  <c r="S1031" s="104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</row>
    <row r="1032" spans="1:29" s="50" customFormat="1" x14ac:dyDescent="0.25">
      <c r="A1032" s="104"/>
      <c r="B1032" s="104"/>
      <c r="C1032" s="104"/>
      <c r="D1032" s="104"/>
      <c r="E1032" s="104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  <c r="S1032" s="104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</row>
    <row r="1033" spans="1:29" s="50" customFormat="1" x14ac:dyDescent="0.25">
      <c r="A1033" s="104"/>
      <c r="B1033" s="104"/>
      <c r="C1033" s="104"/>
      <c r="D1033" s="104"/>
      <c r="E1033" s="104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  <c r="S1033" s="104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</row>
    <row r="1034" spans="1:29" s="50" customFormat="1" x14ac:dyDescent="0.25">
      <c r="A1034" s="104"/>
      <c r="B1034" s="104"/>
      <c r="C1034" s="104"/>
      <c r="D1034" s="104"/>
      <c r="E1034" s="104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  <c r="S1034" s="104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</row>
    <row r="1035" spans="1:29" s="50" customFormat="1" x14ac:dyDescent="0.25">
      <c r="A1035" s="104"/>
      <c r="B1035" s="104"/>
      <c r="C1035" s="104"/>
      <c r="D1035" s="104"/>
      <c r="E1035" s="104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  <c r="S1035" s="104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</row>
    <row r="1036" spans="1:29" s="50" customFormat="1" x14ac:dyDescent="0.25">
      <c r="A1036" s="104"/>
      <c r="B1036" s="104"/>
      <c r="C1036" s="104"/>
      <c r="D1036" s="104"/>
      <c r="E1036" s="104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  <c r="S1036" s="104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</row>
    <row r="1037" spans="1:29" s="50" customFormat="1" x14ac:dyDescent="0.25">
      <c r="A1037" s="104"/>
      <c r="B1037" s="104"/>
      <c r="C1037" s="104"/>
      <c r="D1037" s="104"/>
      <c r="E1037" s="104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  <c r="S1037" s="104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</row>
    <row r="1038" spans="1:29" s="50" customFormat="1" x14ac:dyDescent="0.25">
      <c r="A1038" s="104"/>
      <c r="B1038" s="104"/>
      <c r="C1038" s="104"/>
      <c r="D1038" s="104"/>
      <c r="E1038" s="104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  <c r="S1038" s="104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</row>
    <row r="1039" spans="1:29" s="50" customFormat="1" x14ac:dyDescent="0.25">
      <c r="A1039" s="104"/>
      <c r="B1039" s="104"/>
      <c r="C1039" s="104"/>
      <c r="D1039" s="104"/>
      <c r="E1039" s="104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  <c r="S1039" s="104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</row>
    <row r="1040" spans="1:29" s="50" customFormat="1" x14ac:dyDescent="0.25">
      <c r="A1040" s="104"/>
      <c r="B1040" s="104"/>
      <c r="C1040" s="104"/>
      <c r="D1040" s="104"/>
      <c r="E1040" s="104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  <c r="S1040" s="104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</row>
    <row r="1041" spans="1:29" s="50" customFormat="1" x14ac:dyDescent="0.25">
      <c r="A1041" s="104"/>
      <c r="B1041" s="104"/>
      <c r="C1041" s="104"/>
      <c r="D1041" s="104"/>
      <c r="E1041" s="104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  <c r="S1041" s="104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</row>
    <row r="1042" spans="1:29" s="50" customFormat="1" x14ac:dyDescent="0.25">
      <c r="A1042" s="104"/>
      <c r="B1042" s="104"/>
      <c r="C1042" s="104"/>
      <c r="D1042" s="104"/>
      <c r="E1042" s="104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  <c r="S1042" s="104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</row>
    <row r="1043" spans="1:29" s="50" customFormat="1" x14ac:dyDescent="0.25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</row>
    <row r="1044" spans="1:29" s="50" customFormat="1" x14ac:dyDescent="0.25">
      <c r="A1044" s="104"/>
      <c r="B1044" s="104"/>
      <c r="C1044" s="104"/>
      <c r="D1044" s="104"/>
      <c r="E1044" s="104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04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</row>
    <row r="1045" spans="1:29" s="50" customFormat="1" x14ac:dyDescent="0.25">
      <c r="A1045" s="104"/>
      <c r="B1045" s="104"/>
      <c r="C1045" s="104"/>
      <c r="D1045" s="104"/>
      <c r="E1045" s="104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  <c r="S1045" s="104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</row>
    <row r="1046" spans="1:29" s="50" customFormat="1" x14ac:dyDescent="0.25">
      <c r="A1046" s="104"/>
      <c r="B1046" s="104"/>
      <c r="C1046" s="104"/>
      <c r="D1046" s="104"/>
      <c r="E1046" s="104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  <c r="S1046" s="104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</row>
    <row r="1047" spans="1:29" s="50" customFormat="1" x14ac:dyDescent="0.25">
      <c r="A1047" s="104"/>
      <c r="B1047" s="104"/>
      <c r="C1047" s="104"/>
      <c r="D1047" s="104"/>
      <c r="E1047" s="104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  <c r="S1047" s="104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</row>
    <row r="1048" spans="1:29" s="50" customFormat="1" x14ac:dyDescent="0.25">
      <c r="A1048" s="104"/>
      <c r="B1048" s="104"/>
      <c r="C1048" s="104"/>
      <c r="D1048" s="104"/>
      <c r="E1048" s="104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  <c r="S1048" s="104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</row>
    <row r="1049" spans="1:29" s="50" customFormat="1" x14ac:dyDescent="0.25">
      <c r="A1049" s="104"/>
      <c r="B1049" s="104"/>
      <c r="C1049" s="104"/>
      <c r="D1049" s="104"/>
      <c r="E1049" s="104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  <c r="S1049" s="104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</row>
    <row r="1050" spans="1:29" s="50" customFormat="1" x14ac:dyDescent="0.25">
      <c r="A1050" s="104"/>
      <c r="B1050" s="104"/>
      <c r="C1050" s="104"/>
      <c r="D1050" s="104"/>
      <c r="E1050" s="104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  <c r="S1050" s="104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</row>
    <row r="1051" spans="1:29" s="50" customFormat="1" x14ac:dyDescent="0.25">
      <c r="A1051" s="104"/>
      <c r="B1051" s="104"/>
      <c r="C1051" s="104"/>
      <c r="D1051" s="104"/>
      <c r="E1051" s="104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  <c r="S1051" s="104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</row>
    <row r="1052" spans="1:29" s="50" customFormat="1" x14ac:dyDescent="0.25">
      <c r="A1052" s="104"/>
      <c r="B1052" s="104"/>
      <c r="C1052" s="104"/>
      <c r="D1052" s="104"/>
      <c r="E1052" s="104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  <c r="S1052" s="104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</row>
    <row r="1053" spans="1:29" s="50" customFormat="1" x14ac:dyDescent="0.25">
      <c r="A1053" s="104"/>
      <c r="B1053" s="104"/>
      <c r="C1053" s="104"/>
      <c r="D1053" s="104"/>
      <c r="E1053" s="104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  <c r="S1053" s="104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</row>
    <row r="1054" spans="1:29" s="50" customFormat="1" x14ac:dyDescent="0.25">
      <c r="A1054" s="104"/>
      <c r="B1054" s="104"/>
      <c r="C1054" s="104"/>
      <c r="D1054" s="104"/>
      <c r="E1054" s="104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  <c r="S1054" s="104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</row>
    <row r="1055" spans="1:29" s="50" customFormat="1" x14ac:dyDescent="0.25">
      <c r="A1055" s="104"/>
      <c r="B1055" s="104"/>
      <c r="C1055" s="104"/>
      <c r="D1055" s="104"/>
      <c r="E1055" s="104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  <c r="S1055" s="104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</row>
    <row r="1056" spans="1:29" s="50" customFormat="1" x14ac:dyDescent="0.25">
      <c r="A1056" s="104"/>
      <c r="B1056" s="104"/>
      <c r="C1056" s="104"/>
      <c r="D1056" s="104"/>
      <c r="E1056" s="104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  <c r="S1056" s="104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</row>
    <row r="1057" spans="1:29" s="50" customFormat="1" x14ac:dyDescent="0.25">
      <c r="A1057" s="104"/>
      <c r="B1057" s="104"/>
      <c r="C1057" s="104"/>
      <c r="D1057" s="104"/>
      <c r="E1057" s="104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  <c r="S1057" s="104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</row>
    <row r="1058" spans="1:29" s="50" customFormat="1" x14ac:dyDescent="0.25">
      <c r="A1058" s="104"/>
      <c r="B1058" s="104"/>
      <c r="C1058" s="104"/>
      <c r="D1058" s="104"/>
      <c r="E1058" s="104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  <c r="S1058" s="104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</row>
    <row r="1059" spans="1:29" s="50" customFormat="1" x14ac:dyDescent="0.25">
      <c r="A1059" s="104"/>
      <c r="B1059" s="104"/>
      <c r="C1059" s="104"/>
      <c r="D1059" s="104"/>
      <c r="E1059" s="104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  <c r="S1059" s="104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</row>
    <row r="1060" spans="1:29" s="50" customFormat="1" x14ac:dyDescent="0.25">
      <c r="A1060" s="104"/>
      <c r="B1060" s="104"/>
      <c r="C1060" s="104"/>
      <c r="D1060" s="104"/>
      <c r="E1060" s="104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  <c r="S1060" s="104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</row>
    <row r="1061" spans="1:29" s="50" customFormat="1" x14ac:dyDescent="0.25">
      <c r="A1061" s="104"/>
      <c r="B1061" s="104"/>
      <c r="C1061" s="104"/>
      <c r="D1061" s="104"/>
      <c r="E1061" s="104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  <c r="S1061" s="104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</row>
    <row r="1062" spans="1:29" s="50" customFormat="1" x14ac:dyDescent="0.25">
      <c r="A1062" s="104"/>
      <c r="B1062" s="104"/>
      <c r="C1062" s="104"/>
      <c r="D1062" s="104"/>
      <c r="E1062" s="104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  <c r="S1062" s="104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</row>
    <row r="1063" spans="1:29" s="50" customFormat="1" x14ac:dyDescent="0.25">
      <c r="A1063" s="104"/>
      <c r="B1063" s="104"/>
      <c r="C1063" s="104"/>
      <c r="D1063" s="104"/>
      <c r="E1063" s="104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  <c r="S1063" s="104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</row>
    <row r="1064" spans="1:29" s="50" customFormat="1" x14ac:dyDescent="0.25">
      <c r="A1064" s="104"/>
      <c r="B1064" s="104"/>
      <c r="C1064" s="104"/>
      <c r="D1064" s="104"/>
      <c r="E1064" s="104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  <c r="S1064" s="104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</row>
    <row r="1065" spans="1:29" s="50" customFormat="1" x14ac:dyDescent="0.25">
      <c r="A1065" s="104"/>
      <c r="B1065" s="104"/>
      <c r="C1065" s="104"/>
      <c r="D1065" s="104"/>
      <c r="E1065" s="104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  <c r="S1065" s="104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</row>
    <row r="1066" spans="1:29" s="50" customFormat="1" x14ac:dyDescent="0.25">
      <c r="A1066" s="104"/>
      <c r="B1066" s="104"/>
      <c r="C1066" s="104"/>
      <c r="D1066" s="104"/>
      <c r="E1066" s="104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  <c r="S1066" s="104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</row>
    <row r="1067" spans="1:29" s="50" customFormat="1" x14ac:dyDescent="0.25">
      <c r="A1067" s="104"/>
      <c r="B1067" s="104"/>
      <c r="C1067" s="104"/>
      <c r="D1067" s="104"/>
      <c r="E1067" s="104"/>
      <c r="F1067" s="104"/>
      <c r="G1067" s="104"/>
      <c r="H1067" s="104"/>
      <c r="I1067" s="104"/>
      <c r="J1067" s="104"/>
      <c r="K1067" s="104"/>
      <c r="L1067" s="104"/>
      <c r="M1067" s="104"/>
      <c r="N1067" s="104"/>
      <c r="O1067" s="104"/>
      <c r="P1067" s="104"/>
      <c r="Q1067" s="104"/>
      <c r="R1067" s="104"/>
      <c r="S1067" s="104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</row>
    <row r="1068" spans="1:29" s="50" customFormat="1" x14ac:dyDescent="0.25">
      <c r="A1068" s="104"/>
      <c r="B1068" s="104"/>
      <c r="C1068" s="104"/>
      <c r="D1068" s="104"/>
      <c r="E1068" s="104"/>
      <c r="F1068" s="104"/>
      <c r="G1068" s="104"/>
      <c r="H1068" s="104"/>
      <c r="I1068" s="104"/>
      <c r="J1068" s="104"/>
      <c r="K1068" s="104"/>
      <c r="L1068" s="104"/>
      <c r="M1068" s="104"/>
      <c r="N1068" s="104"/>
      <c r="O1068" s="104"/>
      <c r="P1068" s="104"/>
      <c r="Q1068" s="104"/>
      <c r="R1068" s="104"/>
      <c r="S1068" s="104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</row>
    <row r="1069" spans="1:29" s="50" customFormat="1" x14ac:dyDescent="0.25">
      <c r="A1069" s="104"/>
      <c r="B1069" s="104"/>
      <c r="C1069" s="104"/>
      <c r="D1069" s="104"/>
      <c r="E1069" s="104"/>
      <c r="F1069" s="104"/>
      <c r="G1069" s="104"/>
      <c r="H1069" s="104"/>
      <c r="I1069" s="104"/>
      <c r="J1069" s="104"/>
      <c r="K1069" s="104"/>
      <c r="L1069" s="104"/>
      <c r="M1069" s="104"/>
      <c r="N1069" s="104"/>
      <c r="O1069" s="104"/>
      <c r="P1069" s="104"/>
      <c r="Q1069" s="104"/>
      <c r="R1069" s="104"/>
      <c r="S1069" s="104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</row>
    <row r="1070" spans="1:29" s="50" customFormat="1" x14ac:dyDescent="0.25">
      <c r="A1070" s="104"/>
      <c r="B1070" s="104"/>
      <c r="C1070" s="104"/>
      <c r="D1070" s="104"/>
      <c r="E1070" s="104"/>
      <c r="F1070" s="104"/>
      <c r="G1070" s="104"/>
      <c r="H1070" s="104"/>
      <c r="I1070" s="104"/>
      <c r="J1070" s="104"/>
      <c r="K1070" s="104"/>
      <c r="L1070" s="104"/>
      <c r="M1070" s="104"/>
      <c r="N1070" s="104"/>
      <c r="O1070" s="104"/>
      <c r="P1070" s="104"/>
      <c r="Q1070" s="104"/>
      <c r="R1070" s="104"/>
      <c r="S1070" s="104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</row>
    <row r="1071" spans="1:29" s="50" customFormat="1" x14ac:dyDescent="0.25">
      <c r="A1071" s="104"/>
      <c r="B1071" s="104"/>
      <c r="C1071" s="104"/>
      <c r="D1071" s="104"/>
      <c r="E1071" s="104"/>
      <c r="F1071" s="104"/>
      <c r="G1071" s="104"/>
      <c r="H1071" s="104"/>
      <c r="I1071" s="104"/>
      <c r="J1071" s="104"/>
      <c r="K1071" s="104"/>
      <c r="L1071" s="104"/>
      <c r="M1071" s="104"/>
      <c r="N1071" s="104"/>
      <c r="O1071" s="104"/>
      <c r="P1071" s="104"/>
      <c r="Q1071" s="104"/>
      <c r="R1071" s="104"/>
      <c r="S1071" s="104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</row>
    <row r="1072" spans="1:29" s="50" customFormat="1" x14ac:dyDescent="0.25">
      <c r="A1072" s="104"/>
      <c r="B1072" s="104"/>
      <c r="C1072" s="104"/>
      <c r="D1072" s="104"/>
      <c r="E1072" s="104"/>
      <c r="F1072" s="104"/>
      <c r="G1072" s="104"/>
      <c r="H1072" s="104"/>
      <c r="I1072" s="104"/>
      <c r="J1072" s="104"/>
      <c r="K1072" s="104"/>
      <c r="L1072" s="104"/>
      <c r="M1072" s="104"/>
      <c r="N1072" s="104"/>
      <c r="O1072" s="104"/>
      <c r="P1072" s="104"/>
      <c r="Q1072" s="104"/>
      <c r="R1072" s="104"/>
      <c r="S1072" s="104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</row>
    <row r="1073" spans="1:29" s="50" customFormat="1" x14ac:dyDescent="0.25">
      <c r="A1073" s="104"/>
      <c r="B1073" s="104"/>
      <c r="C1073" s="104"/>
      <c r="D1073" s="104"/>
      <c r="E1073" s="104"/>
      <c r="F1073" s="104"/>
      <c r="G1073" s="104"/>
      <c r="H1073" s="104"/>
      <c r="I1073" s="104"/>
      <c r="J1073" s="104"/>
      <c r="K1073" s="104"/>
      <c r="L1073" s="104"/>
      <c r="M1073" s="104"/>
      <c r="N1073" s="104"/>
      <c r="O1073" s="104"/>
      <c r="P1073" s="104"/>
      <c r="Q1073" s="104"/>
      <c r="R1073" s="104"/>
      <c r="S1073" s="104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</row>
    <row r="1074" spans="1:29" s="50" customFormat="1" x14ac:dyDescent="0.25">
      <c r="A1074" s="104"/>
      <c r="B1074" s="104"/>
      <c r="C1074" s="104"/>
      <c r="D1074" s="104"/>
      <c r="E1074" s="104"/>
      <c r="F1074" s="104"/>
      <c r="G1074" s="104"/>
      <c r="H1074" s="104"/>
      <c r="I1074" s="104"/>
      <c r="J1074" s="104"/>
      <c r="K1074" s="104"/>
      <c r="L1074" s="104"/>
      <c r="M1074" s="104"/>
      <c r="N1074" s="104"/>
      <c r="O1074" s="104"/>
      <c r="P1074" s="104"/>
      <c r="Q1074" s="104"/>
      <c r="R1074" s="104"/>
      <c r="S1074" s="104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</row>
    <row r="1075" spans="1:29" s="50" customFormat="1" x14ac:dyDescent="0.25">
      <c r="A1075" s="104"/>
      <c r="B1075" s="104"/>
      <c r="C1075" s="104"/>
      <c r="D1075" s="104"/>
      <c r="E1075" s="104"/>
      <c r="F1075" s="104"/>
      <c r="G1075" s="104"/>
      <c r="H1075" s="104"/>
      <c r="I1075" s="104"/>
      <c r="J1075" s="104"/>
      <c r="K1075" s="104"/>
      <c r="L1075" s="104"/>
      <c r="M1075" s="104"/>
      <c r="N1075" s="104"/>
      <c r="O1075" s="104"/>
      <c r="P1075" s="104"/>
      <c r="Q1075" s="104"/>
      <c r="R1075" s="104"/>
      <c r="S1075" s="104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</row>
    <row r="1076" spans="1:29" s="50" customFormat="1" x14ac:dyDescent="0.25">
      <c r="A1076" s="104"/>
      <c r="B1076" s="104"/>
      <c r="C1076" s="104"/>
      <c r="D1076" s="104"/>
      <c r="E1076" s="104"/>
      <c r="F1076" s="104"/>
      <c r="G1076" s="104"/>
      <c r="H1076" s="104"/>
      <c r="I1076" s="104"/>
      <c r="J1076" s="104"/>
      <c r="K1076" s="104"/>
      <c r="L1076" s="104"/>
      <c r="M1076" s="104"/>
      <c r="N1076" s="104"/>
      <c r="O1076" s="104"/>
      <c r="P1076" s="104"/>
      <c r="Q1076" s="104"/>
      <c r="R1076" s="104"/>
      <c r="S1076" s="104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</row>
    <row r="1077" spans="1:29" s="50" customFormat="1" x14ac:dyDescent="0.25">
      <c r="A1077" s="104"/>
      <c r="B1077" s="104"/>
      <c r="C1077" s="104"/>
      <c r="D1077" s="104"/>
      <c r="E1077" s="104"/>
      <c r="F1077" s="104"/>
      <c r="G1077" s="104"/>
      <c r="H1077" s="104"/>
      <c r="I1077" s="104"/>
      <c r="J1077" s="104"/>
      <c r="K1077" s="104"/>
      <c r="L1077" s="104"/>
      <c r="M1077" s="104"/>
      <c r="N1077" s="104"/>
      <c r="O1077" s="104"/>
      <c r="P1077" s="104"/>
      <c r="Q1077" s="104"/>
      <c r="R1077" s="104"/>
      <c r="S1077" s="104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</row>
    <row r="1078" spans="1:29" s="50" customFormat="1" x14ac:dyDescent="0.25">
      <c r="A1078" s="104"/>
      <c r="B1078" s="104"/>
      <c r="C1078" s="104"/>
      <c r="D1078" s="104"/>
      <c r="E1078" s="104"/>
      <c r="F1078" s="104"/>
      <c r="G1078" s="104"/>
      <c r="H1078" s="104"/>
      <c r="I1078" s="104"/>
      <c r="J1078" s="104"/>
      <c r="K1078" s="104"/>
      <c r="L1078" s="104"/>
      <c r="M1078" s="104"/>
      <c r="N1078" s="104"/>
      <c r="O1078" s="104"/>
      <c r="P1078" s="104"/>
      <c r="Q1078" s="104"/>
      <c r="R1078" s="104"/>
      <c r="S1078" s="104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</row>
    <row r="1079" spans="1:29" s="50" customFormat="1" x14ac:dyDescent="0.25">
      <c r="A1079" s="104"/>
      <c r="B1079" s="104"/>
      <c r="C1079" s="104"/>
      <c r="D1079" s="104"/>
      <c r="E1079" s="104"/>
      <c r="F1079" s="104"/>
      <c r="G1079" s="104"/>
      <c r="H1079" s="104"/>
      <c r="I1079" s="104"/>
      <c r="J1079" s="104"/>
      <c r="K1079" s="104"/>
      <c r="L1079" s="104"/>
      <c r="M1079" s="104"/>
      <c r="N1079" s="104"/>
      <c r="O1079" s="104"/>
      <c r="P1079" s="104"/>
      <c r="Q1079" s="104"/>
      <c r="R1079" s="104"/>
      <c r="S1079" s="104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</row>
    <row r="1080" spans="1:29" s="50" customFormat="1" x14ac:dyDescent="0.25">
      <c r="A1080" s="104"/>
      <c r="B1080" s="104"/>
      <c r="C1080" s="104"/>
      <c r="D1080" s="104"/>
      <c r="E1080" s="104"/>
      <c r="F1080" s="104"/>
      <c r="G1080" s="104"/>
      <c r="H1080" s="104"/>
      <c r="I1080" s="104"/>
      <c r="J1080" s="104"/>
      <c r="K1080" s="104"/>
      <c r="L1080" s="104"/>
      <c r="M1080" s="104"/>
      <c r="N1080" s="104"/>
      <c r="O1080" s="104"/>
      <c r="P1080" s="104"/>
      <c r="Q1080" s="104"/>
      <c r="R1080" s="104"/>
      <c r="S1080" s="104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</row>
    <row r="1081" spans="1:29" s="50" customFormat="1" x14ac:dyDescent="0.25">
      <c r="A1081" s="104"/>
      <c r="B1081" s="104"/>
      <c r="C1081" s="104"/>
      <c r="D1081" s="104"/>
      <c r="E1081" s="104"/>
      <c r="F1081" s="104"/>
      <c r="G1081" s="104"/>
      <c r="H1081" s="104"/>
      <c r="I1081" s="104"/>
      <c r="J1081" s="104"/>
      <c r="K1081" s="104"/>
      <c r="L1081" s="104"/>
      <c r="M1081" s="104"/>
      <c r="N1081" s="104"/>
      <c r="O1081" s="104"/>
      <c r="P1081" s="104"/>
      <c r="Q1081" s="104"/>
      <c r="R1081" s="104"/>
      <c r="S1081" s="104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</row>
    <row r="1082" spans="1:29" s="50" customFormat="1" x14ac:dyDescent="0.25">
      <c r="A1082" s="104"/>
      <c r="B1082" s="104"/>
      <c r="C1082" s="104"/>
      <c r="D1082" s="104"/>
      <c r="E1082" s="104"/>
      <c r="F1082" s="104"/>
      <c r="G1082" s="104"/>
      <c r="H1082" s="104"/>
      <c r="I1082" s="104"/>
      <c r="J1082" s="104"/>
      <c r="K1082" s="104"/>
      <c r="L1082" s="104"/>
      <c r="M1082" s="104"/>
      <c r="N1082" s="104"/>
      <c r="O1082" s="104"/>
      <c r="P1082" s="104"/>
      <c r="Q1082" s="104"/>
      <c r="R1082" s="104"/>
      <c r="S1082" s="104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</row>
    <row r="1083" spans="1:29" s="50" customFormat="1" x14ac:dyDescent="0.25">
      <c r="A1083" s="104"/>
      <c r="B1083" s="104"/>
      <c r="C1083" s="104"/>
      <c r="D1083" s="104"/>
      <c r="E1083" s="104"/>
      <c r="F1083" s="104"/>
      <c r="G1083" s="104"/>
      <c r="H1083" s="104"/>
      <c r="I1083" s="104"/>
      <c r="J1083" s="104"/>
      <c r="K1083" s="104"/>
      <c r="L1083" s="104"/>
      <c r="M1083" s="104"/>
      <c r="N1083" s="104"/>
      <c r="O1083" s="104"/>
      <c r="P1083" s="104"/>
      <c r="Q1083" s="104"/>
      <c r="R1083" s="104"/>
      <c r="S1083" s="104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</row>
  </sheetData>
  <mergeCells count="36">
    <mergeCell ref="AD36:AD38"/>
    <mergeCell ref="F108:AB108"/>
    <mergeCell ref="U13:U15"/>
    <mergeCell ref="J14:S15"/>
    <mergeCell ref="T13:T15"/>
    <mergeCell ref="T51:T52"/>
    <mergeCell ref="U51:U52"/>
    <mergeCell ref="T65:T66"/>
    <mergeCell ref="U38:U39"/>
    <mergeCell ref="U90:U91"/>
    <mergeCell ref="T93:T95"/>
    <mergeCell ref="T90:T91"/>
    <mergeCell ref="E106:V106"/>
    <mergeCell ref="X106:AB106"/>
    <mergeCell ref="T57:T59"/>
    <mergeCell ref="U93:U95"/>
    <mergeCell ref="U65:U66"/>
    <mergeCell ref="T38:T39"/>
    <mergeCell ref="H14:I15"/>
    <mergeCell ref="C107:D107"/>
    <mergeCell ref="Y5:AA5"/>
    <mergeCell ref="T101:T102"/>
    <mergeCell ref="Y1:AC4"/>
    <mergeCell ref="A7:AC7"/>
    <mergeCell ref="A8:AC8"/>
    <mergeCell ref="U31:U32"/>
    <mergeCell ref="A9:AC9"/>
    <mergeCell ref="C11:T11"/>
    <mergeCell ref="C13:S13"/>
    <mergeCell ref="C14:E15"/>
    <mergeCell ref="C10:T10"/>
    <mergeCell ref="AB13:AC14"/>
    <mergeCell ref="V13:AA14"/>
    <mergeCell ref="T31:T32"/>
    <mergeCell ref="F14:G15"/>
    <mergeCell ref="Y6:AC6"/>
  </mergeCells>
  <phoneticPr fontId="1" type="noConversion"/>
  <pageMargins left="0.70866141732283472" right="0.59055118110236227" top="0.59055118110236227" bottom="0.59055118110236227" header="0.11811023622047245" footer="0.11811023622047245"/>
  <pageSetup paperSize="9" scale="44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"/>
  <sheetViews>
    <sheetView workbookViewId="0">
      <selection activeCell="B4" sqref="B4:S4"/>
    </sheetView>
  </sheetViews>
  <sheetFormatPr defaultRowHeight="15" x14ac:dyDescent="0.25"/>
  <sheetData>
    <row r="4" spans="2:19" ht="78" customHeight="1" x14ac:dyDescent="0.4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</sheetData>
  <mergeCells count="1">
    <mergeCell ref="B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Наталья В. Бочарова</cp:lastModifiedBy>
  <cp:lastPrinted>2024-04-22T11:12:45Z</cp:lastPrinted>
  <dcterms:created xsi:type="dcterms:W3CDTF">2011-12-09T07:36:49Z</dcterms:created>
  <dcterms:modified xsi:type="dcterms:W3CDTF">2024-05-16T10:46:36Z</dcterms:modified>
</cp:coreProperties>
</file>